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Příjmy" sheetId="1" r:id="rId1"/>
    <sheet name="Výdaje" sheetId="2" r:id="rId2"/>
    <sheet name="Správa" sheetId="3" r:id="rId3"/>
    <sheet name="Dotac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<sst xmlns="http://schemas.openxmlformats.org/spreadsheetml/2006/main" count="190" uniqueCount="175">
  <si>
    <t xml:space="preserve">               Městys Suchdol nad Odrou</t>
  </si>
  <si>
    <t>OdPa</t>
  </si>
  <si>
    <t>Pol</t>
  </si>
  <si>
    <t>Popis</t>
  </si>
  <si>
    <t xml:space="preserve">v tis. Kč </t>
  </si>
  <si>
    <t>celkem</t>
  </si>
  <si>
    <t>tis. Kč</t>
  </si>
  <si>
    <t>Daň z příjmů ze závislé činnosti</t>
  </si>
  <si>
    <t>Daň z příjmů fyzických osob ze samostatné výdělečné činnosti</t>
  </si>
  <si>
    <t>Daň z příjmů ze samostatné výdělečné činosti (srážková)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</si>
  <si>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</si>
  <si>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</si>
  <si>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</si>
  <si>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</si>
  <si>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</si>
  <si>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</si>
  <si>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 xml:space="preserve">Místní poplatek za provozovaný výherní hrací přístroj </t>
  </si>
  <si>
    <t>Odvod výtěžku z provozování výherních hracích přístrojů</t>
  </si>
  <si>
    <t>Správní poplatky</t>
  </si>
  <si>
    <t>Daň z nemovitostí</t>
  </si>
  <si>
    <t>Půjčky ze sociálního fondu - splátky</t>
  </si>
  <si>
    <t xml:space="preserve">Neinvestiční přijaté dotace ze státního rozpočtu </t>
  </si>
  <si>
    <r>
      <t xml:space="preserve">Dotace : na veřejně prospěšné práce - </t>
    </r>
    <r>
      <rPr>
        <b/>
        <sz val="8"/>
        <color indexed="16"/>
        <rFont val="Arial"/>
        <family val="2"/>
      </rPr>
      <t>ÚZ 13101</t>
    </r>
  </si>
  <si>
    <t>Dotace od obcí ( na částečnou úhradu provozních nákladů ZŠ )</t>
  </si>
  <si>
    <t>Převody z rozpočtových účtů</t>
  </si>
  <si>
    <t>Převody ze sociálního fondu</t>
  </si>
  <si>
    <t>Vnitřní obchod</t>
  </si>
  <si>
    <t>Penzion Poodří</t>
  </si>
  <si>
    <t xml:space="preserve">Činnost stavebního úřadu  </t>
  </si>
  <si>
    <t>Vyúčtování vodného Za Nádražím</t>
  </si>
  <si>
    <t>Stočné</t>
  </si>
  <si>
    <t xml:space="preserve">Knihovna </t>
  </si>
  <si>
    <t>Místní rozhlas - hlášení</t>
  </si>
  <si>
    <t>Suchdolský zpravodaj - inzerce</t>
  </si>
  <si>
    <t>Klub kultury</t>
  </si>
  <si>
    <t>Provoz sauny a rehabilitačního bazénu</t>
  </si>
  <si>
    <t>Bytové hospodářství - nájem bytů včetně služeb</t>
  </si>
  <si>
    <t>Nájem nebytových prostor</t>
  </si>
  <si>
    <t>Hřbitovy</t>
  </si>
  <si>
    <t>Výstavba a údržba místních inž.sítí (Čsl.armády)</t>
  </si>
  <si>
    <t>Využívání a zneškodňování komunálních odpadů</t>
  </si>
  <si>
    <t>Poplatek za uložení materiálů  - rekultivace bývalé skládky</t>
  </si>
  <si>
    <t>Odlehčovací služby</t>
  </si>
  <si>
    <t>SDH</t>
  </si>
  <si>
    <t>Činnost místní správy - prodeje,nájem pozemků,finanční dary</t>
  </si>
  <si>
    <t>Příjmy z fin. operací ( úroky z účtů; dividendy )</t>
  </si>
  <si>
    <t>Pojistné náhrady (škody po vichřici)</t>
  </si>
  <si>
    <t>Příjmy celkem</t>
  </si>
  <si>
    <t>Rekapitulace    ( v tis. Kč )</t>
  </si>
  <si>
    <t xml:space="preserve">P ř í j m y : </t>
  </si>
  <si>
    <t xml:space="preserve">V ý d a j e : </t>
  </si>
  <si>
    <t>Rozdíl mezi příjmy a výdaji</t>
  </si>
  <si>
    <t xml:space="preserve">                 Financování</t>
  </si>
  <si>
    <t>Zapoj.části zůst.bank.účtů (poč.stav BÚ k 1.1.2008:7071)</t>
  </si>
  <si>
    <t>Splátka půjčky SFŽP (ČOV)</t>
  </si>
  <si>
    <t>Splátka investič. úvěru (rekonstr. č.p.126 + 375)</t>
  </si>
  <si>
    <t>Splátka hypotečního úvěru (DPS)</t>
  </si>
  <si>
    <t>Celkem</t>
  </si>
  <si>
    <r>
      <t xml:space="preserve">             ROZPOČET ROKU 2008 - </t>
    </r>
    <r>
      <rPr>
        <b/>
        <sz val="11"/>
        <color indexed="12"/>
        <rFont val="Arial"/>
        <family val="2"/>
      </rPr>
      <t>PŘÍJMY</t>
    </r>
  </si>
  <si>
    <t>Schváleno ZM dne 25. 2.2008</t>
  </si>
  <si>
    <t xml:space="preserve">Lesní hospodářství                                                   </t>
  </si>
  <si>
    <t xml:space="preserve">         </t>
  </si>
  <si>
    <t xml:space="preserve">  Městys Suchdol nad Odrou</t>
  </si>
  <si>
    <t>Správa v lesním hospodářstvá-činnost OLH</t>
  </si>
  <si>
    <t>Lesní hospodářství ( hospodaření v lesích )</t>
  </si>
  <si>
    <t>Činnost stavebního úřadu</t>
  </si>
  <si>
    <t>Místní komunikace</t>
  </si>
  <si>
    <t>Ostatní záležitosti pozemních komunikací</t>
  </si>
  <si>
    <t>Veřejná silniční doprava (ostatní dopravní obslužnost)</t>
  </si>
  <si>
    <t xml:space="preserve">Vodovod Zátiší </t>
  </si>
  <si>
    <t>Odpadní vody-provoz ČOV a kanalizace 1.etapa</t>
  </si>
  <si>
    <t xml:space="preserve">                         - 2. etapa ČOV a kanalizace</t>
  </si>
  <si>
    <t xml:space="preserve"> </t>
  </si>
  <si>
    <t xml:space="preserve">                         - drobné opravy jednotné kanalizace</t>
  </si>
  <si>
    <t>Prevence znečišťování vody</t>
  </si>
  <si>
    <t>Základní škola</t>
  </si>
  <si>
    <t>Speciální ZŠ DĚCKO Nový Jičín (příspěvek na činnost)</t>
  </si>
  <si>
    <t>Místní knihovna</t>
  </si>
  <si>
    <t>Muzeum - městyse</t>
  </si>
  <si>
    <t xml:space="preserve">               - Moravian</t>
  </si>
  <si>
    <t xml:space="preserve">Dokumentační a informační činnost </t>
  </si>
  <si>
    <t>Péče o památná místa (kříž u kaple Kletné)</t>
  </si>
  <si>
    <t>Oprava církevního majetku-použití veř.sbírky; evang.kostel</t>
  </si>
  <si>
    <t>Místní rozhlas</t>
  </si>
  <si>
    <t>Suchdolský zpravodaj</t>
  </si>
  <si>
    <t>Sbor pro občanské záležitosti, ostatní činnost v kultuře</t>
  </si>
  <si>
    <t>Tělovýchovná činnost</t>
  </si>
  <si>
    <t>Volný čas dětí a mládeže</t>
  </si>
  <si>
    <t>Zájm.čin.a rekr. - multifunkční areál,ostatní zájmová činnost</t>
  </si>
  <si>
    <t xml:space="preserve">                             - sauna </t>
  </si>
  <si>
    <t xml:space="preserve">                             - Klub seniorů</t>
  </si>
  <si>
    <t xml:space="preserve">                            - OS MORAVIAN</t>
  </si>
  <si>
    <t>Městská nemocnice Odry</t>
  </si>
  <si>
    <t>Bytové hospod.-domy (velké opravy)</t>
  </si>
  <si>
    <t xml:space="preserve">                            - byty;drobné opravy,provozní výdaje   </t>
  </si>
  <si>
    <t xml:space="preserve">Nebytové prostory </t>
  </si>
  <si>
    <t>Veřejné osvětlení vč.lokalit Lidická a Čsl.armády</t>
  </si>
  <si>
    <t>Hřbitovy (vč.dokončení kolumbaria na katol.hřbitově)</t>
  </si>
  <si>
    <t>Výstavba a údržba místních inženýrských sítí</t>
  </si>
  <si>
    <t>Územní plán</t>
  </si>
  <si>
    <t>Územní rozvoj - studie zástavby RD</t>
  </si>
  <si>
    <t>Komunální služby včetně VPP</t>
  </si>
  <si>
    <t>Sběr a svoz komunálních odpadů</t>
  </si>
  <si>
    <t>Ostatní nakládání s odpady-rekultivace bývalé skládky</t>
  </si>
  <si>
    <t>Stanice pro záchranu živočichů</t>
  </si>
  <si>
    <t>Společnost přátel Poodří</t>
  </si>
  <si>
    <t xml:space="preserve">Péče o vzhled obce a veřejnou zeleň </t>
  </si>
  <si>
    <t xml:space="preserve">Domovy pro matky s dětmi - SALUS </t>
  </si>
  <si>
    <t>Pečovatelská služba</t>
  </si>
  <si>
    <t>Péče o zdravotně postižené-Zvoneček, Škola života</t>
  </si>
  <si>
    <t>Požární ochrana</t>
  </si>
  <si>
    <t>Místní zastupitelské orgány</t>
  </si>
  <si>
    <t>Výdaje z finančních operací (úroky z úvěrů a půjček )</t>
  </si>
  <si>
    <t>Pojištění majetku obce</t>
  </si>
  <si>
    <t xml:space="preserve">Převody sociálnímu fondu </t>
  </si>
  <si>
    <t xml:space="preserve">Finanční operace-daň z příjmů za obec </t>
  </si>
  <si>
    <t>Rozpočtová rezerva ( v kompetenci rady městyse)</t>
  </si>
  <si>
    <t xml:space="preserve">Ostatní činnosti -daň z převodu nemovitostí,RegionPoodří </t>
  </si>
  <si>
    <t>Výdaje celkem</t>
  </si>
  <si>
    <r>
      <t xml:space="preserve">ROZPOČET ROKU 2008 - </t>
    </r>
    <r>
      <rPr>
        <b/>
        <sz val="11"/>
        <color indexed="12"/>
        <rFont val="Arial"/>
        <family val="2"/>
      </rPr>
      <t>VÝDAJE</t>
    </r>
    <r>
      <rPr>
        <b/>
        <sz val="11"/>
        <rFont val="Arial"/>
        <family val="2"/>
      </rPr>
      <t xml:space="preserve"> </t>
    </r>
  </si>
  <si>
    <t>Ostatní služby (bankomat)</t>
  </si>
  <si>
    <t xml:space="preserve">Činnost místní správy              </t>
  </si>
  <si>
    <t>( položkové členění )</t>
  </si>
  <si>
    <t>Položka</t>
  </si>
  <si>
    <t>platy zaměstnanců</t>
  </si>
  <si>
    <t>povinné pojištění na sociální zabezp.a přísp.na polit.zaměst.</t>
  </si>
  <si>
    <t>povinné pojistné za zdravotní pojištění</t>
  </si>
  <si>
    <t>ostatní povinné pojistné hrazené zaměstnavatelem</t>
  </si>
  <si>
    <t>knihy, učební pomůcky a tisk</t>
  </si>
  <si>
    <t>drobný dlouhodobý hmotný majetek</t>
  </si>
  <si>
    <t>nákup ostatního materiálu</t>
  </si>
  <si>
    <t>voda</t>
  </si>
  <si>
    <t>plyn</t>
  </si>
  <si>
    <t>elektrická energie</t>
  </si>
  <si>
    <t>pohonné hmoty a maziva</t>
  </si>
  <si>
    <t>služby pošt</t>
  </si>
  <si>
    <t>služby telekomunikací a radiokomunikací</t>
  </si>
  <si>
    <t>pojištění vozidel</t>
  </si>
  <si>
    <t>konzultační, poradenské a právní služby</t>
  </si>
  <si>
    <t>služby školení a vzdělávání</t>
  </si>
  <si>
    <t>nákup ostatních služeb</t>
  </si>
  <si>
    <t>opravy a údržba</t>
  </si>
  <si>
    <t>programové vybavení</t>
  </si>
  <si>
    <t>cestovné</t>
  </si>
  <si>
    <t xml:space="preserve">pohoštění </t>
  </si>
  <si>
    <t xml:space="preserve">věcné dary </t>
  </si>
  <si>
    <t>platby daní a poplatků</t>
  </si>
  <si>
    <t>dary obyvatelstvu</t>
  </si>
  <si>
    <t>výdaje ze sociálního fondu</t>
  </si>
  <si>
    <t>stavební práce-umístění bankomatu (obřadní síň)</t>
  </si>
  <si>
    <t>CELKEM:</t>
  </si>
  <si>
    <t>Rozpočet 2008 - místní správa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</si>
  <si>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</si>
  <si>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Městys Suchdol nad Odrou</t>
  </si>
  <si>
    <t>ORG</t>
  </si>
  <si>
    <t>ODPA</t>
  </si>
  <si>
    <t>POL</t>
  </si>
  <si>
    <t>příjemce</t>
  </si>
  <si>
    <t>IČ</t>
  </si>
  <si>
    <t>Základní škola a mateřská škola Suchdol nad Odrou</t>
  </si>
  <si>
    <t>Speciální ZŠ DĚCKO Nový Jičín</t>
  </si>
  <si>
    <t>Tělovýchovná jednota LOKOMOTIVA Suchdol nad Odrou</t>
  </si>
  <si>
    <t>Občanské sdružení SKŘIVÁNEK Suchdol nad Odrou</t>
  </si>
  <si>
    <t>JUNÁK - svaz skautů a skautek ČR, středisko PAGODA Nový Jičín</t>
  </si>
  <si>
    <t>Občanské sdružení MORAVIAN</t>
  </si>
  <si>
    <t xml:space="preserve">Městská nemocnice v Odrách </t>
  </si>
  <si>
    <t>ZO ČSOP - Stanice pro záchranu volně žijících živočichů, Bartošovice n.M.</t>
  </si>
  <si>
    <t>Společnost přátel Poodří, Ostrava</t>
  </si>
  <si>
    <t>Asociace rodičů a přátel zdravotně postižených dětí v ČR, Klub ZVONEČEK, Odry</t>
  </si>
  <si>
    <t>SALUS o.p.s., Kopřivnice</t>
  </si>
  <si>
    <t>ŠKOLA ŽIVOTA, sdružení pro pomoc mentálně postiženým, Nový Jičín</t>
  </si>
  <si>
    <t>C E L K E M</t>
  </si>
  <si>
    <r>
      <t xml:space="preserve">ROZPOČET ROKU 2008 - </t>
    </r>
    <r>
      <rPr>
        <b/>
        <sz val="11"/>
        <color indexed="12"/>
        <rFont val="Arial"/>
        <family val="2"/>
      </rPr>
      <t>PŘÍSPĚVKY, DARY, DOTACE</t>
    </r>
    <r>
      <rPr>
        <b/>
        <sz val="11"/>
        <rFont val="Arial"/>
        <family val="2"/>
      </rPr>
      <t xml:space="preserve"> ( v tis. ) </t>
    </r>
  </si>
  <si>
    <t xml:space="preserve">příspěvkovým organizacím </t>
  </si>
  <si>
    <t>Neinvestiční transfery neziskovým a podobným organizacím,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</si>
</sst>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;@"/>
    <numFmt numFmtId="181" formatCode="###0000"/>
  </numFmts>
  <fonts count="32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11"/>
      <color indexed="1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b/>
      <u val="single"/>
      <sz val="8"/>
      <name val="Times New Roman"/>
      <family val="1"/>
    </font>
    <font>
      <sz val="8"/>
      <name val="Times New Roman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indexed="4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>
        <color indexed="8"/>
      </right>
      <top style="thick"/>
      <bottom style="medium"/>
    </border>
    <border>
      <left style="medium">
        <color indexed="8"/>
      </left>
      <right style="medium">
        <color indexed="8"/>
      </right>
      <top style="thick"/>
      <bottom style="medium"/>
    </border>
    <border>
      <left style="medium">
        <color indexed="8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n">
        <color indexed="8"/>
      </top>
      <bottom style="thin">
        <color indexed="8"/>
      </bottom>
    </border>
    <border>
      <left style="thick"/>
      <right style="medium"/>
      <top style="thin">
        <color indexed="8"/>
      </top>
      <bottom style="thick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80" fontId="9" fillId="0" borderId="5" xfId="0" applyNumberFormat="1" applyFont="1" applyBorder="1" applyAlignment="1">
      <alignment horizontal="center"/>
    </xf>
    <xf numFmtId="180" fontId="9" fillId="0" borderId="6" xfId="0" applyNumberFormat="1" applyFont="1" applyBorder="1" applyAlignment="1">
      <alignment horizontal="center"/>
    </xf>
    <xf numFmtId="180" fontId="9" fillId="0" borderId="7" xfId="0" applyNumberFormat="1" applyFont="1" applyBorder="1" applyAlignment="1">
      <alignment horizontal="center"/>
    </xf>
    <xf numFmtId="180" fontId="9" fillId="0" borderId="8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4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/>
    </xf>
    <xf numFmtId="4" fontId="12" fillId="0" borderId="14" xfId="0" applyNumberFormat="1" applyFont="1" applyFill="1" applyBorder="1" applyAlignment="1">
      <alignment/>
    </xf>
    <xf numFmtId="181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4" fontId="11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/>
    </xf>
    <xf numFmtId="4" fontId="12" fillId="0" borderId="22" xfId="0" applyNumberFormat="1" applyFont="1" applyFill="1" applyBorder="1" applyAlignment="1">
      <alignment/>
    </xf>
    <xf numFmtId="0" fontId="10" fillId="0" borderId="19" xfId="0" applyFont="1" applyBorder="1" applyAlignment="1">
      <alignment horizontal="center"/>
    </xf>
    <xf numFmtId="4" fontId="13" fillId="0" borderId="24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4" fontId="11" fillId="0" borderId="23" xfId="0" applyNumberFormat="1" applyFont="1" applyFill="1" applyBorder="1" applyAlignment="1">
      <alignment horizontal="right"/>
    </xf>
    <xf numFmtId="4" fontId="11" fillId="0" borderId="24" xfId="0" applyNumberFormat="1" applyFont="1" applyFill="1" applyBorder="1" applyAlignment="1">
      <alignment horizontal="right"/>
    </xf>
    <xf numFmtId="4" fontId="13" fillId="0" borderId="24" xfId="0" applyNumberFormat="1" applyFont="1" applyFill="1" applyBorder="1" applyAlignment="1">
      <alignment horizontal="right"/>
    </xf>
    <xf numFmtId="4" fontId="11" fillId="0" borderId="25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4" fontId="11" fillId="0" borderId="30" xfId="0" applyNumberFormat="1" applyFont="1" applyBorder="1" applyAlignment="1">
      <alignment horizontal="right"/>
    </xf>
    <xf numFmtId="4" fontId="11" fillId="0" borderId="31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3" xfId="0" applyFont="1" applyBorder="1" applyAlignment="1">
      <alignment/>
    </xf>
    <xf numFmtId="0" fontId="9" fillId="0" borderId="44" xfId="0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/>
    </xf>
    <xf numFmtId="4" fontId="15" fillId="0" borderId="45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2" borderId="48" xfId="0" applyNumberFormat="1" applyFont="1" applyFill="1" applyBorder="1" applyAlignment="1">
      <alignment/>
    </xf>
    <xf numFmtId="4" fontId="0" fillId="0" borderId="48" xfId="0" applyNumberFormat="1" applyBorder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 horizontal="center"/>
    </xf>
    <xf numFmtId="4" fontId="12" fillId="0" borderId="51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52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4" fontId="11" fillId="0" borderId="55" xfId="0" applyNumberFormat="1" applyFont="1" applyBorder="1" applyAlignment="1">
      <alignment/>
    </xf>
    <xf numFmtId="4" fontId="11" fillId="0" borderId="56" xfId="0" applyNumberFormat="1" applyFont="1" applyBorder="1" applyAlignment="1">
      <alignment/>
    </xf>
    <xf numFmtId="4" fontId="13" fillId="0" borderId="57" xfId="0" applyNumberFormat="1" applyFont="1" applyBorder="1" applyAlignment="1">
      <alignment/>
    </xf>
    <xf numFmtId="4" fontId="11" fillId="0" borderId="58" xfId="0" applyNumberFormat="1" applyFont="1" applyBorder="1" applyAlignment="1">
      <alignment/>
    </xf>
    <xf numFmtId="4" fontId="11" fillId="0" borderId="59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4" fontId="11" fillId="0" borderId="60" xfId="0" applyNumberFormat="1" applyFont="1" applyBorder="1" applyAlignment="1">
      <alignment/>
    </xf>
    <xf numFmtId="4" fontId="11" fillId="0" borderId="61" xfId="0" applyNumberFormat="1" applyFont="1" applyBorder="1" applyAlignment="1">
      <alignment/>
    </xf>
    <xf numFmtId="4" fontId="13" fillId="0" borderId="62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4" fontId="11" fillId="0" borderId="63" xfId="0" applyNumberFormat="1" applyFont="1" applyBorder="1" applyAlignment="1">
      <alignment/>
    </xf>
    <xf numFmtId="4" fontId="2" fillId="0" borderId="60" xfId="0" applyNumberFormat="1" applyFont="1" applyBorder="1" applyAlignment="1">
      <alignment/>
    </xf>
    <xf numFmtId="0" fontId="16" fillId="0" borderId="52" xfId="0" applyFont="1" applyBorder="1" applyAlignment="1">
      <alignment/>
    </xf>
    <xf numFmtId="4" fontId="9" fillId="0" borderId="48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64" xfId="0" applyNumberFormat="1" applyFont="1" applyBorder="1" applyAlignment="1">
      <alignment/>
    </xf>
    <xf numFmtId="4" fontId="17" fillId="0" borderId="65" xfId="0" applyNumberFormat="1" applyFont="1" applyBorder="1" applyAlignment="1">
      <alignment/>
    </xf>
    <xf numFmtId="4" fontId="9" fillId="0" borderId="46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4" fontId="12" fillId="0" borderId="6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56" xfId="0" applyFont="1" applyBorder="1" applyAlignment="1">
      <alignment/>
    </xf>
    <xf numFmtId="4" fontId="0" fillId="0" borderId="56" xfId="0" applyNumberFormat="1" applyBorder="1" applyAlignment="1">
      <alignment/>
    </xf>
    <xf numFmtId="2" fontId="0" fillId="0" borderId="0" xfId="0" applyNumberForma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67" xfId="0" applyFont="1" applyBorder="1" applyAlignment="1">
      <alignment horizontal="center"/>
    </xf>
    <xf numFmtId="4" fontId="9" fillId="0" borderId="51" xfId="0" applyNumberFormat="1" applyFont="1" applyBorder="1" applyAlignment="1">
      <alignment/>
    </xf>
    <xf numFmtId="0" fontId="8" fillId="0" borderId="1" xfId="0" applyFont="1" applyBorder="1" applyAlignment="1">
      <alignment/>
    </xf>
    <xf numFmtId="2" fontId="0" fillId="0" borderId="51" xfId="0" applyNumberFormat="1" applyBorder="1" applyAlignment="1">
      <alignment/>
    </xf>
    <xf numFmtId="0" fontId="10" fillId="0" borderId="68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4" fontId="11" fillId="0" borderId="69" xfId="0" applyNumberFormat="1" applyFont="1" applyBorder="1" applyAlignment="1">
      <alignment/>
    </xf>
    <xf numFmtId="4" fontId="11" fillId="0" borderId="71" xfId="0" applyNumberFormat="1" applyFont="1" applyBorder="1" applyAlignment="1">
      <alignment/>
    </xf>
    <xf numFmtId="4" fontId="11" fillId="0" borderId="72" xfId="0" applyNumberFormat="1" applyFont="1" applyBorder="1" applyAlignment="1">
      <alignment/>
    </xf>
    <xf numFmtId="4" fontId="11" fillId="0" borderId="73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23" xfId="0" applyFont="1" applyBorder="1" applyAlignment="1">
      <alignment/>
    </xf>
    <xf numFmtId="4" fontId="11" fillId="0" borderId="74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9" fillId="0" borderId="43" xfId="0" applyFont="1" applyBorder="1" applyAlignment="1">
      <alignment/>
    </xf>
    <xf numFmtId="4" fontId="9" fillId="0" borderId="75" xfId="0" applyNumberFormat="1" applyFont="1" applyBorder="1" applyAlignment="1">
      <alignment/>
    </xf>
    <xf numFmtId="4" fontId="9" fillId="0" borderId="76" xfId="0" applyNumberFormat="1" applyFont="1" applyBorder="1" applyAlignment="1">
      <alignment/>
    </xf>
    <xf numFmtId="4" fontId="9" fillId="0" borderId="65" xfId="0" applyNumberFormat="1" applyFont="1" applyBorder="1" applyAlignment="1">
      <alignment/>
    </xf>
    <xf numFmtId="4" fontId="12" fillId="0" borderId="48" xfId="0" applyNumberFormat="1" applyFont="1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180" fontId="9" fillId="0" borderId="79" xfId="0" applyNumberFormat="1" applyFont="1" applyBorder="1" applyAlignment="1">
      <alignment/>
    </xf>
    <xf numFmtId="180" fontId="9" fillId="0" borderId="7" xfId="0" applyNumberFormat="1" applyFont="1" applyBorder="1" applyAlignment="1">
      <alignment/>
    </xf>
    <xf numFmtId="180" fontId="9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0" fontId="10" fillId="0" borderId="80" xfId="0" applyFont="1" applyBorder="1" applyAlignment="1">
      <alignment horizontal="right"/>
    </xf>
    <xf numFmtId="0" fontId="11" fillId="0" borderId="81" xfId="0" applyFont="1" applyBorder="1" applyAlignment="1">
      <alignment horizontal="left"/>
    </xf>
    <xf numFmtId="4" fontId="11" fillId="0" borderId="82" xfId="0" applyNumberFormat="1" applyFont="1" applyFill="1" applyBorder="1" applyAlignment="1">
      <alignment horizontal="right"/>
    </xf>
    <xf numFmtId="4" fontId="11" fillId="0" borderId="83" xfId="0" applyNumberFormat="1" applyFont="1" applyFill="1" applyBorder="1" applyAlignment="1">
      <alignment horizontal="right"/>
    </xf>
    <xf numFmtId="4" fontId="11" fillId="0" borderId="8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0" fillId="0" borderId="19" xfId="0" applyFont="1" applyBorder="1" applyAlignment="1">
      <alignment/>
    </xf>
    <xf numFmtId="4" fontId="11" fillId="0" borderId="84" xfId="0" applyNumberFormat="1" applyFont="1" applyBorder="1" applyAlignment="1">
      <alignment horizontal="right"/>
    </xf>
    <xf numFmtId="4" fontId="11" fillId="0" borderId="85" xfId="0" applyNumberFormat="1" applyFont="1" applyFill="1" applyBorder="1" applyAlignment="1">
      <alignment horizontal="right"/>
    </xf>
    <xf numFmtId="4" fontId="11" fillId="0" borderId="24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0" fillId="0" borderId="86" xfId="0" applyFont="1" applyBorder="1" applyAlignment="1">
      <alignment/>
    </xf>
    <xf numFmtId="0" fontId="11" fillId="0" borderId="87" xfId="0" applyFont="1" applyBorder="1" applyAlignment="1">
      <alignment/>
    </xf>
    <xf numFmtId="0" fontId="10" fillId="0" borderId="88" xfId="0" applyFont="1" applyBorder="1" applyAlignment="1">
      <alignment/>
    </xf>
    <xf numFmtId="0" fontId="11" fillId="0" borderId="89" xfId="0" applyFont="1" applyBorder="1" applyAlignment="1">
      <alignment/>
    </xf>
    <xf numFmtId="0" fontId="10" fillId="0" borderId="80" xfId="0" applyFont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11" fillId="0" borderId="81" xfId="0" applyFont="1" applyBorder="1" applyAlignment="1">
      <alignment/>
    </xf>
    <xf numFmtId="0" fontId="10" fillId="0" borderId="39" xfId="0" applyFont="1" applyBorder="1" applyAlignment="1">
      <alignment/>
    </xf>
    <xf numFmtId="0" fontId="11" fillId="0" borderId="90" xfId="0" applyFont="1" applyBorder="1" applyAlignment="1">
      <alignment/>
    </xf>
    <xf numFmtId="4" fontId="11" fillId="0" borderId="78" xfId="0" applyNumberFormat="1" applyFont="1" applyBorder="1" applyAlignment="1">
      <alignment horizontal="right"/>
    </xf>
    <xf numFmtId="4" fontId="11" fillId="0" borderId="91" xfId="0" applyNumberFormat="1" applyFont="1" applyFill="1" applyBorder="1" applyAlignment="1">
      <alignment horizontal="right"/>
    </xf>
    <xf numFmtId="4" fontId="11" fillId="0" borderId="92" xfId="0" applyNumberFormat="1" applyFont="1" applyFill="1" applyBorder="1" applyAlignment="1">
      <alignment horizontal="right"/>
    </xf>
    <xf numFmtId="4" fontId="11" fillId="0" borderId="93" xfId="0" applyNumberFormat="1" applyFont="1" applyFill="1" applyBorder="1" applyAlignment="1">
      <alignment horizontal="right"/>
    </xf>
    <xf numFmtId="4" fontId="11" fillId="0" borderId="94" xfId="0" applyNumberFormat="1" applyFont="1" applyBorder="1" applyAlignment="1">
      <alignment/>
    </xf>
    <xf numFmtId="4" fontId="9" fillId="0" borderId="95" xfId="0" applyNumberFormat="1" applyFont="1" applyBorder="1" applyAlignment="1">
      <alignment/>
    </xf>
    <xf numFmtId="4" fontId="12" fillId="0" borderId="95" xfId="0" applyNumberFormat="1" applyFont="1" applyBorder="1" applyAlignment="1">
      <alignment/>
    </xf>
    <xf numFmtId="4" fontId="11" fillId="0" borderId="78" xfId="0" applyNumberFormat="1" applyFont="1" applyFill="1" applyBorder="1" applyAlignment="1">
      <alignment horizontal="right"/>
    </xf>
    <xf numFmtId="4" fontId="11" fillId="0" borderId="33" xfId="0" applyNumberFormat="1" applyFont="1" applyFill="1" applyBorder="1" applyAlignment="1">
      <alignment horizontal="right"/>
    </xf>
    <xf numFmtId="4" fontId="9" fillId="0" borderId="30" xfId="0" applyNumberFormat="1" applyFont="1" applyBorder="1" applyAlignment="1">
      <alignment/>
    </xf>
    <xf numFmtId="4" fontId="11" fillId="0" borderId="22" xfId="0" applyNumberFormat="1" applyFont="1" applyFill="1" applyBorder="1" applyAlignment="1">
      <alignment horizontal="right"/>
    </xf>
    <xf numFmtId="4" fontId="11" fillId="0" borderId="84" xfId="0" applyNumberFormat="1" applyFont="1" applyFill="1" applyBorder="1" applyAlignment="1">
      <alignment horizontal="right"/>
    </xf>
    <xf numFmtId="4" fontId="9" fillId="0" borderId="74" xfId="0" applyNumberFormat="1" applyFont="1" applyBorder="1" applyAlignment="1">
      <alignment/>
    </xf>
    <xf numFmtId="4" fontId="12" fillId="0" borderId="74" xfId="0" applyNumberFormat="1" applyFont="1" applyBorder="1" applyAlignment="1">
      <alignment/>
    </xf>
    <xf numFmtId="0" fontId="10" fillId="0" borderId="27" xfId="0" applyFont="1" applyBorder="1" applyAlignment="1">
      <alignment/>
    </xf>
    <xf numFmtId="4" fontId="13" fillId="0" borderId="85" xfId="0" applyNumberFormat="1" applyFont="1" applyFill="1" applyBorder="1" applyAlignment="1">
      <alignment horizontal="right"/>
    </xf>
    <xf numFmtId="4" fontId="13" fillId="0" borderId="24" xfId="0" applyNumberFormat="1" applyFont="1" applyBorder="1" applyAlignment="1">
      <alignment/>
    </xf>
    <xf numFmtId="4" fontId="11" fillId="0" borderId="96" xfId="0" applyNumberFormat="1" applyFont="1" applyBorder="1" applyAlignment="1">
      <alignment horizontal="right"/>
    </xf>
    <xf numFmtId="0" fontId="10" fillId="0" borderId="97" xfId="0" applyFont="1" applyBorder="1" applyAlignment="1">
      <alignment/>
    </xf>
    <xf numFmtId="0" fontId="11" fillId="0" borderId="98" xfId="0" applyFont="1" applyBorder="1" applyAlignment="1">
      <alignment/>
    </xf>
    <xf numFmtId="4" fontId="11" fillId="0" borderId="99" xfId="0" applyNumberFormat="1" applyFont="1" applyBorder="1" applyAlignment="1">
      <alignment horizontal="right"/>
    </xf>
    <xf numFmtId="4" fontId="11" fillId="0" borderId="100" xfId="0" applyNumberFormat="1" applyFont="1" applyFill="1" applyBorder="1" applyAlignment="1">
      <alignment horizontal="right"/>
    </xf>
    <xf numFmtId="4" fontId="11" fillId="0" borderId="101" xfId="0" applyNumberFormat="1" applyFont="1" applyFill="1" applyBorder="1" applyAlignment="1">
      <alignment horizontal="right"/>
    </xf>
    <xf numFmtId="4" fontId="13" fillId="0" borderId="101" xfId="0" applyNumberFormat="1" applyFont="1" applyFill="1" applyBorder="1" applyAlignment="1">
      <alignment horizontal="right"/>
    </xf>
    <xf numFmtId="4" fontId="11" fillId="0" borderId="101" xfId="0" applyNumberFormat="1" applyFont="1" applyBorder="1" applyAlignment="1">
      <alignment/>
    </xf>
    <xf numFmtId="4" fontId="12" fillId="0" borderId="60" xfId="0" applyNumberFormat="1" applyFont="1" applyBorder="1" applyAlignment="1">
      <alignment/>
    </xf>
    <xf numFmtId="0" fontId="22" fillId="0" borderId="44" xfId="0" applyFont="1" applyBorder="1" applyAlignment="1">
      <alignment horizontal="center"/>
    </xf>
    <xf numFmtId="4" fontId="8" fillId="0" borderId="76" xfId="0" applyNumberFormat="1" applyFont="1" applyBorder="1" applyAlignment="1">
      <alignment/>
    </xf>
    <xf numFmtId="4" fontId="15" fillId="0" borderId="76" xfId="0" applyNumberFormat="1" applyFont="1" applyBorder="1" applyAlignment="1">
      <alignment/>
    </xf>
    <xf numFmtId="4" fontId="15" fillId="0" borderId="46" xfId="0" applyNumberFormat="1" applyFont="1" applyBorder="1" applyAlignment="1">
      <alignment/>
    </xf>
    <xf numFmtId="4" fontId="8" fillId="3" borderId="48" xfId="0" applyNumberFormat="1" applyFont="1" applyFill="1" applyBorder="1" applyAlignment="1">
      <alignment/>
    </xf>
    <xf numFmtId="4" fontId="0" fillId="0" borderId="102" xfId="0" applyNumberFormat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103" xfId="0" applyNumberFormat="1" applyFont="1" applyBorder="1" applyAlignment="1">
      <alignment/>
    </xf>
    <xf numFmtId="4" fontId="12" fillId="0" borderId="104" xfId="0" applyNumberFormat="1" applyFont="1" applyBorder="1" applyAlignment="1">
      <alignment/>
    </xf>
    <xf numFmtId="4" fontId="12" fillId="0" borderId="104" xfId="0" applyNumberFormat="1" applyFont="1" applyFill="1" applyBorder="1" applyAlignment="1">
      <alignment/>
    </xf>
    <xf numFmtId="4" fontId="12" fillId="0" borderId="104" xfId="0" applyNumberFormat="1" applyFont="1" applyFill="1" applyBorder="1" applyAlignment="1">
      <alignment/>
    </xf>
    <xf numFmtId="4" fontId="12" fillId="0" borderId="105" xfId="0" applyNumberFormat="1" applyFont="1" applyFill="1" applyBorder="1" applyAlignment="1">
      <alignment/>
    </xf>
    <xf numFmtId="4" fontId="12" fillId="0" borderId="106" xfId="0" applyNumberFormat="1" applyFont="1" applyBorder="1" applyAlignment="1">
      <alignment/>
    </xf>
    <xf numFmtId="4" fontId="8" fillId="0" borderId="107" xfId="0" applyNumberFormat="1" applyFont="1" applyBorder="1" applyAlignment="1">
      <alignment/>
    </xf>
    <xf numFmtId="4" fontId="12" fillId="0" borderId="108" xfId="0" applyNumberFormat="1" applyFont="1" applyFill="1" applyBorder="1" applyAlignment="1">
      <alignment/>
    </xf>
    <xf numFmtId="4" fontId="12" fillId="0" borderId="105" xfId="0" applyNumberFormat="1" applyFont="1" applyBorder="1" applyAlignment="1">
      <alignment/>
    </xf>
    <xf numFmtId="4" fontId="8" fillId="0" borderId="109" xfId="0" applyNumberFormat="1" applyFont="1" applyBorder="1" applyAlignment="1">
      <alignment/>
    </xf>
    <xf numFmtId="4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4" fontId="2" fillId="0" borderId="110" xfId="0" applyNumberFormat="1" applyFont="1" applyBorder="1" applyAlignment="1">
      <alignment/>
    </xf>
    <xf numFmtId="4" fontId="2" fillId="0" borderId="105" xfId="0" applyNumberFormat="1" applyFont="1" applyBorder="1" applyAlignment="1">
      <alignment/>
    </xf>
    <xf numFmtId="4" fontId="8" fillId="0" borderId="111" xfId="0" applyNumberFormat="1" applyFont="1" applyBorder="1" applyAlignment="1">
      <alignment/>
    </xf>
    <xf numFmtId="4" fontId="2" fillId="0" borderId="10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" fillId="0" borderId="113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1" fillId="0" borderId="36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/>
    </xf>
    <xf numFmtId="0" fontId="11" fillId="0" borderId="115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0" borderId="108" xfId="0" applyNumberFormat="1" applyFont="1" applyBorder="1" applyAlignment="1">
      <alignment/>
    </xf>
    <xf numFmtId="4" fontId="2" fillId="0" borderId="116" xfId="0" applyNumberFormat="1" applyFont="1" applyBorder="1" applyAlignment="1">
      <alignment/>
    </xf>
    <xf numFmtId="4" fontId="28" fillId="0" borderId="1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29" fillId="0" borderId="117" xfId="0" applyFont="1" applyBorder="1" applyAlignment="1">
      <alignment horizontal="center"/>
    </xf>
    <xf numFmtId="0" fontId="30" fillId="0" borderId="118" xfId="0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19" xfId="0" applyFont="1" applyBorder="1" applyAlignment="1">
      <alignment horizontal="right"/>
    </xf>
    <xf numFmtId="0" fontId="29" fillId="0" borderId="120" xfId="0" applyFont="1" applyBorder="1" applyAlignment="1">
      <alignment horizontal="center"/>
    </xf>
    <xf numFmtId="0" fontId="30" fillId="0" borderId="121" xfId="0" applyFont="1" applyBorder="1" applyAlignment="1">
      <alignment horizontal="right"/>
    </xf>
    <xf numFmtId="0" fontId="30" fillId="0" borderId="122" xfId="0" applyFont="1" applyBorder="1" applyAlignment="1">
      <alignment horizontal="right"/>
    </xf>
    <xf numFmtId="0" fontId="0" fillId="0" borderId="74" xfId="0" applyBorder="1" applyAlignment="1">
      <alignment horizontal="left"/>
    </xf>
    <xf numFmtId="0" fontId="0" fillId="0" borderId="82" xfId="0" applyFont="1" applyBorder="1" applyAlignment="1">
      <alignment horizontal="right"/>
    </xf>
    <xf numFmtId="0" fontId="30" fillId="0" borderId="120" xfId="0" applyFont="1" applyBorder="1" applyAlignment="1">
      <alignment/>
    </xf>
    <xf numFmtId="0" fontId="30" fillId="0" borderId="121" xfId="0" applyFont="1" applyBorder="1" applyAlignment="1">
      <alignment/>
    </xf>
    <xf numFmtId="0" fontId="30" fillId="0" borderId="122" xfId="0" applyFont="1" applyBorder="1" applyAlignment="1">
      <alignment/>
    </xf>
    <xf numFmtId="0" fontId="0" fillId="0" borderId="74" xfId="0" applyBorder="1" applyAlignment="1">
      <alignment/>
    </xf>
    <xf numFmtId="0" fontId="0" fillId="0" borderId="120" xfId="0" applyBorder="1" applyAlignment="1">
      <alignment horizontal="right"/>
    </xf>
    <xf numFmtId="0" fontId="30" fillId="0" borderId="123" xfId="0" applyFont="1" applyBorder="1" applyAlignment="1">
      <alignment/>
    </xf>
    <xf numFmtId="0" fontId="30" fillId="0" borderId="124" xfId="0" applyFont="1" applyBorder="1" applyAlignment="1">
      <alignment/>
    </xf>
    <xf numFmtId="0" fontId="30" fillId="0" borderId="25" xfId="0" applyFont="1" applyBorder="1" applyAlignment="1">
      <alignment/>
    </xf>
    <xf numFmtId="0" fontId="0" fillId="0" borderId="22" xfId="0" applyBorder="1" applyAlignment="1">
      <alignment/>
    </xf>
    <xf numFmtId="0" fontId="0" fillId="0" borderId="123" xfId="0" applyBorder="1" applyAlignment="1">
      <alignment horizontal="right"/>
    </xf>
    <xf numFmtId="0" fontId="31" fillId="0" borderId="0" xfId="0" applyFont="1" applyAlignment="1">
      <alignment/>
    </xf>
    <xf numFmtId="0" fontId="30" fillId="0" borderId="125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34" xfId="0" applyFont="1" applyBorder="1" applyAlignment="1">
      <alignment/>
    </xf>
    <xf numFmtId="0" fontId="0" fillId="0" borderId="30" xfId="0" applyBorder="1" applyAlignment="1">
      <alignment/>
    </xf>
    <xf numFmtId="0" fontId="0" fillId="0" borderId="125" xfId="0" applyBorder="1" applyAlignment="1">
      <alignment horizontal="right"/>
    </xf>
    <xf numFmtId="0" fontId="11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29" xfId="0" applyNumberFormat="1" applyFont="1" applyFill="1" applyBorder="1" applyAlignment="1">
      <alignment horizontal="right"/>
    </xf>
    <xf numFmtId="4" fontId="8" fillId="0" borderId="129" xfId="0" applyNumberFormat="1" applyFont="1" applyFill="1" applyBorder="1" applyAlignment="1">
      <alignment horizontal="right"/>
    </xf>
    <xf numFmtId="4" fontId="8" fillId="0" borderId="130" xfId="0" applyNumberFormat="1" applyFont="1" applyFill="1" applyBorder="1" applyAlignment="1">
      <alignment horizontal="right"/>
    </xf>
    <xf numFmtId="4" fontId="8" fillId="0" borderId="130" xfId="0" applyNumberFormat="1" applyFont="1" applyBorder="1" applyAlignment="1">
      <alignment horizontal="right"/>
    </xf>
    <xf numFmtId="4" fontId="8" fillId="0" borderId="131" xfId="0" applyNumberFormat="1" applyFont="1" applyBorder="1" applyAlignment="1">
      <alignment horizontal="right"/>
    </xf>
    <xf numFmtId="4" fontId="8" fillId="0" borderId="132" xfId="0" applyNumberFormat="1" applyFont="1" applyBorder="1" applyAlignment="1">
      <alignment/>
    </xf>
    <xf numFmtId="0" fontId="0" fillId="0" borderId="75" xfId="0" applyBorder="1" applyAlignment="1">
      <alignment/>
    </xf>
    <xf numFmtId="0" fontId="8" fillId="0" borderId="115" xfId="0" applyFont="1" applyBorder="1" applyAlignment="1">
      <alignment horizontal="center"/>
    </xf>
    <xf numFmtId="0" fontId="30" fillId="0" borderId="133" xfId="0" applyFont="1" applyBorder="1" applyAlignment="1">
      <alignment/>
    </xf>
    <xf numFmtId="0" fontId="30" fillId="0" borderId="93" xfId="0" applyFont="1" applyBorder="1" applyAlignment="1">
      <alignment/>
    </xf>
    <xf numFmtId="0" fontId="30" fillId="0" borderId="94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134" xfId="0" applyFont="1" applyBorder="1" applyAlignment="1">
      <alignment horizontal="center"/>
    </xf>
    <xf numFmtId="0" fontId="16" fillId="0" borderId="115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29075" y="3848100"/>
          <a:ext cx="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171450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533400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238125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bulky\Rozpo&#269;et\Rozpo&#269;et%202007%20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Příjmy - návrh"/>
      <sheetName val="Výdaje - návrh"/>
      <sheetName val="Výdaje-správa"/>
      <sheetName val="Transfery"/>
    </sheetNames>
    <sheetDataSet>
      <sheetData sheetId="0">
        <row r="7">
          <cell r="K7">
            <v>200</v>
          </cell>
        </row>
        <row r="8">
          <cell r="K8">
            <v>200</v>
          </cell>
        </row>
        <row r="10">
          <cell r="K10">
            <v>750</v>
          </cell>
        </row>
        <row r="13">
          <cell r="K13">
            <v>780</v>
          </cell>
        </row>
        <row r="14">
          <cell r="K14">
            <v>40</v>
          </cell>
        </row>
        <row r="15">
          <cell r="K15">
            <v>13</v>
          </cell>
        </row>
        <row r="16">
          <cell r="K16">
            <v>140</v>
          </cell>
        </row>
        <row r="17">
          <cell r="K17">
            <v>80</v>
          </cell>
        </row>
        <row r="18">
          <cell r="K18">
            <v>200</v>
          </cell>
        </row>
        <row r="19">
          <cell r="K19">
            <v>1500</v>
          </cell>
        </row>
        <row r="20">
          <cell r="K20">
            <v>25</v>
          </cell>
        </row>
        <row r="23">
          <cell r="K23">
            <v>235</v>
          </cell>
        </row>
        <row r="25">
          <cell r="K25">
            <v>100</v>
          </cell>
        </row>
        <row r="30">
          <cell r="K30">
            <v>110</v>
          </cell>
        </row>
        <row r="31">
          <cell r="K31">
            <v>80</v>
          </cell>
        </row>
        <row r="32">
          <cell r="K32">
            <v>500</v>
          </cell>
        </row>
        <row r="34">
          <cell r="K34">
            <v>450</v>
          </cell>
        </row>
        <row r="36">
          <cell r="K36">
            <v>450</v>
          </cell>
        </row>
        <row r="37">
          <cell r="K37">
            <v>3</v>
          </cell>
        </row>
        <row r="38">
          <cell r="K38">
            <v>2</v>
          </cell>
        </row>
        <row r="39">
          <cell r="K39">
            <v>5</v>
          </cell>
        </row>
        <row r="40">
          <cell r="K40">
            <v>250</v>
          </cell>
        </row>
        <row r="42">
          <cell r="K42">
            <v>20</v>
          </cell>
        </row>
        <row r="43">
          <cell r="K43">
            <v>2340</v>
          </cell>
        </row>
        <row r="44">
          <cell r="K44">
            <v>200</v>
          </cell>
        </row>
        <row r="45">
          <cell r="K45">
            <v>20</v>
          </cell>
        </row>
        <row r="46">
          <cell r="K46">
            <v>250</v>
          </cell>
        </row>
        <row r="47">
          <cell r="K47">
            <v>20</v>
          </cell>
        </row>
        <row r="50">
          <cell r="K50">
            <v>90</v>
          </cell>
        </row>
        <row r="61">
          <cell r="K61">
            <v>-1200</v>
          </cell>
        </row>
        <row r="62">
          <cell r="K62">
            <v>-480</v>
          </cell>
        </row>
        <row r="63">
          <cell r="K63">
            <v>-1038</v>
          </cell>
        </row>
      </sheetData>
      <sheetData sheetId="1">
        <row r="6">
          <cell r="K6">
            <v>65</v>
          </cell>
        </row>
        <row r="9">
          <cell r="K9">
            <v>450</v>
          </cell>
        </row>
        <row r="10">
          <cell r="K10">
            <v>300</v>
          </cell>
        </row>
        <row r="12">
          <cell r="K12">
            <v>132</v>
          </cell>
        </row>
        <row r="13">
          <cell r="K13">
            <v>55</v>
          </cell>
        </row>
        <row r="17">
          <cell r="K17">
            <v>3300</v>
          </cell>
        </row>
        <row r="18">
          <cell r="K18">
            <v>10</v>
          </cell>
        </row>
        <row r="19">
          <cell r="K19">
            <v>80</v>
          </cell>
        </row>
        <row r="20">
          <cell r="K20">
            <v>200</v>
          </cell>
        </row>
        <row r="21">
          <cell r="K21">
            <v>30</v>
          </cell>
        </row>
        <row r="23">
          <cell r="K23">
            <v>15</v>
          </cell>
        </row>
        <row r="25">
          <cell r="K25">
            <v>170</v>
          </cell>
        </row>
        <row r="26">
          <cell r="K26">
            <v>30</v>
          </cell>
        </row>
        <row r="27">
          <cell r="K27">
            <v>50</v>
          </cell>
        </row>
        <row r="28">
          <cell r="K28">
            <v>770</v>
          </cell>
        </row>
        <row r="29">
          <cell r="K29">
            <v>90</v>
          </cell>
        </row>
        <row r="32">
          <cell r="K32">
            <v>245</v>
          </cell>
        </row>
        <row r="33">
          <cell r="K33">
            <v>40</v>
          </cell>
        </row>
        <row r="34">
          <cell r="K34">
            <v>85</v>
          </cell>
        </row>
        <row r="37">
          <cell r="K37">
            <v>550</v>
          </cell>
        </row>
        <row r="39">
          <cell r="K39">
            <v>150</v>
          </cell>
        </row>
        <row r="40">
          <cell r="K40">
            <v>350</v>
          </cell>
        </row>
        <row r="41">
          <cell r="K41">
            <v>60</v>
          </cell>
        </row>
        <row r="42">
          <cell r="K42">
            <v>2322</v>
          </cell>
        </row>
        <row r="44">
          <cell r="K44">
            <v>1000</v>
          </cell>
        </row>
        <row r="45">
          <cell r="K45">
            <v>1300</v>
          </cell>
        </row>
        <row r="46">
          <cell r="K46">
            <v>40</v>
          </cell>
        </row>
        <row r="47">
          <cell r="K47">
            <v>3</v>
          </cell>
        </row>
        <row r="48">
          <cell r="K48">
            <v>4</v>
          </cell>
        </row>
        <row r="49">
          <cell r="K49">
            <v>100</v>
          </cell>
        </row>
        <row r="52">
          <cell r="K52">
            <v>30</v>
          </cell>
        </row>
        <row r="55">
          <cell r="K55">
            <v>210</v>
          </cell>
        </row>
        <row r="56">
          <cell r="K56">
            <v>1750</v>
          </cell>
        </row>
        <row r="60">
          <cell r="K60">
            <v>455</v>
          </cell>
        </row>
        <row r="61">
          <cell r="K61">
            <v>120</v>
          </cell>
        </row>
        <row r="62">
          <cell r="K62">
            <v>200</v>
          </cell>
        </row>
        <row r="63">
          <cell r="K63">
            <v>750</v>
          </cell>
        </row>
        <row r="65">
          <cell r="K6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selection activeCell="O53" sqref="O53"/>
    </sheetView>
  </sheetViews>
  <sheetFormatPr defaultColWidth="9.140625" defaultRowHeight="12.75"/>
  <cols>
    <col min="1" max="1" width="5.421875" style="0" customWidth="1"/>
    <col min="2" max="2" width="4.140625" style="0" customWidth="1"/>
    <col min="3" max="3" width="50.8515625" style="0" customWidth="1"/>
    <col min="4" max="4" width="8.8515625" style="0" hidden="1" customWidth="1"/>
    <col min="5" max="6" width="6.8515625" style="0" hidden="1" customWidth="1"/>
    <col min="7" max="7" width="7.8515625" style="0" hidden="1" customWidth="1"/>
    <col min="8" max="9" width="8.28125" style="0" hidden="1" customWidth="1"/>
    <col min="10" max="10" width="9.00390625" style="0" hidden="1" customWidth="1"/>
    <col min="11" max="11" width="0" style="0" hidden="1" customWidth="1"/>
    <col min="13" max="13" width="10.421875" style="0" customWidth="1"/>
  </cols>
  <sheetData>
    <row r="1" spans="1:4" ht="14.25" customHeight="1">
      <c r="A1" s="1"/>
      <c r="B1" s="300" t="s">
        <v>0</v>
      </c>
      <c r="C1" s="301"/>
      <c r="D1" s="3"/>
    </row>
    <row r="2" spans="1:11" ht="16.5" customHeight="1" thickBot="1">
      <c r="A2" s="1"/>
      <c r="B2" s="2"/>
      <c r="C2" s="4" t="s">
        <v>58</v>
      </c>
      <c r="D2" s="5"/>
      <c r="K2" s="6"/>
    </row>
    <row r="3" spans="1:11" ht="16.5" customHeight="1" thickTop="1">
      <c r="A3" s="1"/>
      <c r="B3" s="2"/>
      <c r="C3" s="8" t="s">
        <v>59</v>
      </c>
      <c r="D3" s="5"/>
      <c r="K3" s="7"/>
    </row>
    <row r="4" spans="1:11" ht="16.5" customHeight="1">
      <c r="A4" s="1"/>
      <c r="B4" s="2"/>
      <c r="C4" s="4"/>
      <c r="D4" s="5"/>
      <c r="K4" s="7"/>
    </row>
    <row r="5" spans="1:11" ht="12" customHeight="1" thickBot="1">
      <c r="A5" s="1"/>
      <c r="B5" s="2"/>
      <c r="C5" s="4"/>
      <c r="D5" s="5"/>
      <c r="K5" s="7"/>
    </row>
    <row r="6" spans="1:12" ht="13.5" customHeight="1" thickBot="1" thickTop="1">
      <c r="A6" s="9" t="s">
        <v>1</v>
      </c>
      <c r="B6" s="10" t="s">
        <v>2</v>
      </c>
      <c r="C6" s="11" t="s">
        <v>3</v>
      </c>
      <c r="D6" s="12" t="s">
        <v>4</v>
      </c>
      <c r="E6" s="13">
        <v>39195</v>
      </c>
      <c r="F6" s="14">
        <v>39251</v>
      </c>
      <c r="G6" s="15">
        <v>39342</v>
      </c>
      <c r="H6" s="15">
        <v>39433</v>
      </c>
      <c r="I6" s="16">
        <v>39444</v>
      </c>
      <c r="J6" s="17" t="s">
        <v>5</v>
      </c>
      <c r="K6" s="18">
        <v>2007</v>
      </c>
      <c r="L6" s="19" t="s">
        <v>6</v>
      </c>
    </row>
    <row r="7" spans="1:12" ht="11.25" customHeight="1">
      <c r="A7" s="20"/>
      <c r="B7" s="21">
        <v>1111</v>
      </c>
      <c r="C7" s="22" t="s">
        <v>7</v>
      </c>
      <c r="D7" s="23">
        <v>3950</v>
      </c>
      <c r="E7" s="24"/>
      <c r="F7" s="25"/>
      <c r="G7" s="25"/>
      <c r="H7" s="25">
        <v>125</v>
      </c>
      <c r="I7" s="26">
        <v>347</v>
      </c>
      <c r="J7" s="27">
        <f aca="true" t="shared" si="0" ref="J7:J47">SUM(D7:I7)</f>
        <v>4422</v>
      </c>
      <c r="K7" s="28">
        <v>4421</v>
      </c>
      <c r="L7" s="217">
        <v>4800</v>
      </c>
    </row>
    <row r="8" spans="1:12" ht="11.25" customHeight="1">
      <c r="A8" s="29"/>
      <c r="B8" s="30">
        <v>1112</v>
      </c>
      <c r="C8" s="31" t="s">
        <v>8</v>
      </c>
      <c r="D8" s="32">
        <f>'[1]Příjmy'!K7</f>
        <v>200</v>
      </c>
      <c r="E8" s="33"/>
      <c r="F8" s="34"/>
      <c r="G8" s="34"/>
      <c r="H8" s="34">
        <v>130</v>
      </c>
      <c r="I8" s="35">
        <v>73</v>
      </c>
      <c r="J8" s="36">
        <f t="shared" si="0"/>
        <v>403</v>
      </c>
      <c r="K8" s="37">
        <v>402.8</v>
      </c>
      <c r="L8" s="213">
        <v>430</v>
      </c>
    </row>
    <row r="9" spans="1:12" ht="11.25" customHeight="1">
      <c r="A9" s="38"/>
      <c r="B9" s="30">
        <v>1113</v>
      </c>
      <c r="C9" s="31" t="s">
        <v>9</v>
      </c>
      <c r="D9" s="32">
        <f>'[1]Příjmy'!K8</f>
        <v>200</v>
      </c>
      <c r="E9" s="33"/>
      <c r="F9" s="34"/>
      <c r="G9" s="34"/>
      <c r="H9" s="34">
        <v>53</v>
      </c>
      <c r="I9" s="35">
        <v>8</v>
      </c>
      <c r="J9" s="36">
        <f t="shared" si="0"/>
        <v>261</v>
      </c>
      <c r="K9" s="37">
        <v>260.5</v>
      </c>
      <c r="L9" s="213">
        <v>280</v>
      </c>
    </row>
    <row r="10" spans="1:12" ht="11.25" customHeight="1">
      <c r="A10" s="38"/>
      <c r="B10" s="30">
        <v>1121</v>
      </c>
      <c r="C10" s="31" t="s">
        <v>10</v>
      </c>
      <c r="D10" s="32">
        <v>4100</v>
      </c>
      <c r="E10" s="33"/>
      <c r="F10" s="34"/>
      <c r="G10" s="34"/>
      <c r="H10" s="34">
        <v>303</v>
      </c>
      <c r="I10" s="35">
        <v>326</v>
      </c>
      <c r="J10" s="36">
        <f t="shared" si="0"/>
        <v>4729</v>
      </c>
      <c r="K10" s="37">
        <v>4728.8</v>
      </c>
      <c r="L10" s="213">
        <v>5000</v>
      </c>
    </row>
    <row r="11" spans="1:12" ht="11.25" customHeight="1">
      <c r="A11" s="29"/>
      <c r="B11" s="30">
        <v>1122</v>
      </c>
      <c r="C11" s="31" t="s">
        <v>11</v>
      </c>
      <c r="D11" s="32">
        <f>'[1]Příjmy'!K10</f>
        <v>750</v>
      </c>
      <c r="E11" s="33"/>
      <c r="F11" s="39">
        <v>-267.4</v>
      </c>
      <c r="G11" s="39"/>
      <c r="H11" s="39"/>
      <c r="I11" s="40"/>
      <c r="J11" s="36">
        <f t="shared" si="0"/>
        <v>482.6</v>
      </c>
      <c r="K11" s="37">
        <v>482.6</v>
      </c>
      <c r="L11" s="213">
        <v>750</v>
      </c>
    </row>
    <row r="12" spans="1:12" ht="11.25" customHeight="1">
      <c r="A12" s="38"/>
      <c r="B12" s="30">
        <v>1211</v>
      </c>
      <c r="C12" s="31" t="s">
        <v>12</v>
      </c>
      <c r="D12" s="32">
        <v>6600</v>
      </c>
      <c r="E12" s="33"/>
      <c r="F12" s="34"/>
      <c r="G12" s="34"/>
      <c r="H12" s="34">
        <v>396</v>
      </c>
      <c r="I12" s="35"/>
      <c r="J12" s="36">
        <f t="shared" si="0"/>
        <v>6996</v>
      </c>
      <c r="K12" s="37">
        <v>6995.9</v>
      </c>
      <c r="L12" s="213">
        <v>7330</v>
      </c>
    </row>
    <row r="13" spans="1:12" ht="11.25" customHeight="1">
      <c r="A13" s="38"/>
      <c r="B13" s="30">
        <v>1337</v>
      </c>
      <c r="C13" s="31" t="s">
        <v>13</v>
      </c>
      <c r="D13" s="32">
        <f>'[1]Příjmy'!K13</f>
        <v>780</v>
      </c>
      <c r="E13" s="33"/>
      <c r="F13" s="34"/>
      <c r="G13" s="34"/>
      <c r="H13" s="34"/>
      <c r="I13" s="40">
        <v>-5</v>
      </c>
      <c r="J13" s="36">
        <f t="shared" si="0"/>
        <v>775</v>
      </c>
      <c r="K13" s="41">
        <v>775.3</v>
      </c>
      <c r="L13" s="211">
        <v>780</v>
      </c>
    </row>
    <row r="14" spans="1:12" ht="11.25" customHeight="1">
      <c r="A14" s="29"/>
      <c r="B14" s="30">
        <v>1341</v>
      </c>
      <c r="C14" s="31" t="s">
        <v>14</v>
      </c>
      <c r="D14" s="32">
        <f>'[1]Příjmy'!K14</f>
        <v>40</v>
      </c>
      <c r="E14" s="33"/>
      <c r="F14" s="34"/>
      <c r="G14" s="34">
        <v>4</v>
      </c>
      <c r="H14" s="34"/>
      <c r="I14" s="35"/>
      <c r="J14" s="36">
        <f t="shared" si="0"/>
        <v>44</v>
      </c>
      <c r="K14" s="41">
        <v>44.8</v>
      </c>
      <c r="L14" s="211">
        <v>40</v>
      </c>
    </row>
    <row r="15" spans="1:12" ht="11.25" customHeight="1">
      <c r="A15" s="29"/>
      <c r="B15" s="30">
        <v>1343</v>
      </c>
      <c r="C15" s="31" t="s">
        <v>15</v>
      </c>
      <c r="D15" s="32">
        <f>'[1]Příjmy'!K15</f>
        <v>13</v>
      </c>
      <c r="E15" s="33"/>
      <c r="F15" s="34"/>
      <c r="G15" s="34"/>
      <c r="H15" s="34"/>
      <c r="I15" s="35"/>
      <c r="J15" s="36">
        <f t="shared" si="0"/>
        <v>13</v>
      </c>
      <c r="K15" s="41">
        <v>13.9</v>
      </c>
      <c r="L15" s="211">
        <v>10</v>
      </c>
    </row>
    <row r="16" spans="1:12" ht="11.25" customHeight="1">
      <c r="A16" s="29"/>
      <c r="B16" s="30">
        <v>1347</v>
      </c>
      <c r="C16" s="31" t="s">
        <v>16</v>
      </c>
      <c r="D16" s="32">
        <f>'[1]Příjmy'!K16</f>
        <v>140</v>
      </c>
      <c r="E16" s="33"/>
      <c r="F16" s="34"/>
      <c r="G16" s="34"/>
      <c r="H16" s="39">
        <v>-30</v>
      </c>
      <c r="I16" s="35">
        <v>10</v>
      </c>
      <c r="J16" s="36">
        <f t="shared" si="0"/>
        <v>120</v>
      </c>
      <c r="K16" s="41">
        <v>120</v>
      </c>
      <c r="L16" s="211">
        <v>120</v>
      </c>
    </row>
    <row r="17" spans="1:12" ht="11.25" customHeight="1">
      <c r="A17" s="38"/>
      <c r="B17" s="30">
        <v>1351</v>
      </c>
      <c r="C17" s="31" t="s">
        <v>17</v>
      </c>
      <c r="D17" s="32">
        <f>'[1]Příjmy'!K17</f>
        <v>80</v>
      </c>
      <c r="E17" s="33"/>
      <c r="F17" s="34"/>
      <c r="G17" s="34">
        <v>11</v>
      </c>
      <c r="H17" s="34"/>
      <c r="I17" s="35"/>
      <c r="J17" s="36">
        <f t="shared" si="0"/>
        <v>91</v>
      </c>
      <c r="K17" s="41">
        <v>91.5</v>
      </c>
      <c r="L17" s="211">
        <v>90</v>
      </c>
    </row>
    <row r="18" spans="1:12" ht="11.25" customHeight="1">
      <c r="A18" s="29"/>
      <c r="B18" s="30">
        <v>1361</v>
      </c>
      <c r="C18" s="31" t="s">
        <v>18</v>
      </c>
      <c r="D18" s="32">
        <f>'[1]Příjmy'!K18</f>
        <v>200</v>
      </c>
      <c r="E18" s="33"/>
      <c r="F18" s="34"/>
      <c r="G18" s="34"/>
      <c r="H18" s="34"/>
      <c r="I18" s="40">
        <v>-23</v>
      </c>
      <c r="J18" s="36">
        <f t="shared" si="0"/>
        <v>177</v>
      </c>
      <c r="K18" s="41">
        <v>176.5</v>
      </c>
      <c r="L18" s="211">
        <v>200</v>
      </c>
    </row>
    <row r="19" spans="1:12" ht="11.25" customHeight="1">
      <c r="A19" s="29"/>
      <c r="B19" s="30">
        <v>1511</v>
      </c>
      <c r="C19" s="31" t="s">
        <v>19</v>
      </c>
      <c r="D19" s="32">
        <f>'[1]Příjmy'!K19</f>
        <v>1500</v>
      </c>
      <c r="E19" s="33"/>
      <c r="F19" s="34"/>
      <c r="G19" s="34"/>
      <c r="H19" s="34"/>
      <c r="I19" s="35">
        <v>27</v>
      </c>
      <c r="J19" s="36">
        <f t="shared" si="0"/>
        <v>1527</v>
      </c>
      <c r="K19" s="41">
        <v>1527.5</v>
      </c>
      <c r="L19" s="211">
        <v>1530</v>
      </c>
    </row>
    <row r="20" spans="1:12" ht="11.25" customHeight="1">
      <c r="A20" s="29"/>
      <c r="B20" s="30">
        <v>2460</v>
      </c>
      <c r="C20" s="31" t="s">
        <v>20</v>
      </c>
      <c r="D20" s="32">
        <f>'[1]Příjmy'!K20</f>
        <v>25</v>
      </c>
      <c r="E20" s="33"/>
      <c r="F20" s="34"/>
      <c r="G20" s="34"/>
      <c r="H20" s="34"/>
      <c r="I20" s="35"/>
      <c r="J20" s="36">
        <f t="shared" si="0"/>
        <v>25</v>
      </c>
      <c r="K20" s="41">
        <v>23</v>
      </c>
      <c r="L20" s="211">
        <v>16</v>
      </c>
    </row>
    <row r="21" spans="1:12" ht="11.25" customHeight="1">
      <c r="A21" s="29"/>
      <c r="B21" s="30">
        <v>4112</v>
      </c>
      <c r="C21" s="42" t="s">
        <v>21</v>
      </c>
      <c r="D21" s="32">
        <v>1050.5</v>
      </c>
      <c r="E21" s="33"/>
      <c r="F21" s="34"/>
      <c r="G21" s="34"/>
      <c r="H21" s="34"/>
      <c r="I21" s="35"/>
      <c r="J21" s="36">
        <f t="shared" si="0"/>
        <v>1050.5</v>
      </c>
      <c r="K21" s="41">
        <v>1050.5</v>
      </c>
      <c r="L21" s="211">
        <v>1075.1</v>
      </c>
    </row>
    <row r="22" spans="1:12" ht="11.25" customHeight="1">
      <c r="A22" s="29"/>
      <c r="B22" s="30">
        <v>4116</v>
      </c>
      <c r="C22" s="31" t="s">
        <v>22</v>
      </c>
      <c r="D22" s="32">
        <f>'[1]Příjmy'!K23</f>
        <v>235</v>
      </c>
      <c r="E22" s="33"/>
      <c r="F22" s="34"/>
      <c r="G22" s="34">
        <v>150</v>
      </c>
      <c r="H22" s="34"/>
      <c r="I22" s="35">
        <v>13</v>
      </c>
      <c r="J22" s="36">
        <f t="shared" si="0"/>
        <v>398</v>
      </c>
      <c r="K22" s="41">
        <v>398.1</v>
      </c>
      <c r="L22" s="212">
        <v>50</v>
      </c>
    </row>
    <row r="23" spans="1:12" ht="11.25" customHeight="1">
      <c r="A23" s="38"/>
      <c r="B23" s="30">
        <v>4121</v>
      </c>
      <c r="C23" s="31" t="s">
        <v>23</v>
      </c>
      <c r="D23" s="32">
        <f>'[1]Příjmy'!K25</f>
        <v>100</v>
      </c>
      <c r="E23" s="33"/>
      <c r="F23" s="34"/>
      <c r="G23" s="34"/>
      <c r="H23" s="34"/>
      <c r="I23" s="40">
        <v>-3</v>
      </c>
      <c r="J23" s="36">
        <f t="shared" si="0"/>
        <v>97</v>
      </c>
      <c r="K23" s="41">
        <v>96.6</v>
      </c>
      <c r="L23" s="213">
        <v>76.5</v>
      </c>
    </row>
    <row r="24" spans="1:12" ht="11.25" customHeight="1">
      <c r="A24" s="38"/>
      <c r="B24" s="30">
        <v>4134</v>
      </c>
      <c r="C24" s="31" t="s">
        <v>24</v>
      </c>
      <c r="D24" s="32">
        <f>'[1]Příjmy'!K30</f>
        <v>110</v>
      </c>
      <c r="E24" s="33"/>
      <c r="F24" s="34"/>
      <c r="G24" s="34"/>
      <c r="H24" s="34">
        <v>614</v>
      </c>
      <c r="I24" s="35">
        <v>31.5</v>
      </c>
      <c r="J24" s="36">
        <f t="shared" si="0"/>
        <v>755.5</v>
      </c>
      <c r="K24" s="41">
        <v>755.5</v>
      </c>
      <c r="L24" s="211">
        <v>110</v>
      </c>
    </row>
    <row r="25" spans="1:12" ht="11.25" customHeight="1">
      <c r="A25" s="38"/>
      <c r="B25" s="30">
        <v>4139</v>
      </c>
      <c r="C25" s="31" t="s">
        <v>25</v>
      </c>
      <c r="D25" s="32">
        <f>'[1]Příjmy'!K31</f>
        <v>80</v>
      </c>
      <c r="E25" s="33"/>
      <c r="F25" s="34"/>
      <c r="G25" s="34"/>
      <c r="H25" s="34">
        <v>30</v>
      </c>
      <c r="I25" s="40">
        <v>-4</v>
      </c>
      <c r="J25" s="36">
        <f t="shared" si="0"/>
        <v>106</v>
      </c>
      <c r="K25" s="41">
        <v>105.4</v>
      </c>
      <c r="L25" s="211">
        <v>90</v>
      </c>
    </row>
    <row r="26" spans="1:12" ht="11.25" customHeight="1">
      <c r="A26" s="38">
        <v>1039</v>
      </c>
      <c r="B26" s="30"/>
      <c r="C26" s="31" t="s">
        <v>60</v>
      </c>
      <c r="D26" s="32">
        <f>'[1]Příjmy'!K32</f>
        <v>500</v>
      </c>
      <c r="E26" s="43">
        <v>534.4</v>
      </c>
      <c r="F26" s="44"/>
      <c r="G26" s="45">
        <v>-534.4</v>
      </c>
      <c r="H26" s="44">
        <v>115</v>
      </c>
      <c r="I26" s="46">
        <v>19</v>
      </c>
      <c r="J26" s="36">
        <f t="shared" si="0"/>
        <v>634.0000000000001</v>
      </c>
      <c r="K26" s="41">
        <v>633.8</v>
      </c>
      <c r="L26" s="211">
        <v>744</v>
      </c>
    </row>
    <row r="27" spans="1:12" ht="11.25" customHeight="1">
      <c r="A27" s="38">
        <v>2141</v>
      </c>
      <c r="B27" s="30"/>
      <c r="C27" s="31" t="s">
        <v>26</v>
      </c>
      <c r="D27" s="32">
        <v>3</v>
      </c>
      <c r="E27" s="33"/>
      <c r="F27" s="34"/>
      <c r="G27" s="34"/>
      <c r="H27" s="34"/>
      <c r="I27" s="35">
        <v>1</v>
      </c>
      <c r="J27" s="36">
        <f t="shared" si="0"/>
        <v>4</v>
      </c>
      <c r="K27" s="41">
        <v>4</v>
      </c>
      <c r="L27" s="211">
        <v>2</v>
      </c>
    </row>
    <row r="28" spans="1:12" ht="11.25" customHeight="1">
      <c r="A28" s="38">
        <v>2142</v>
      </c>
      <c r="B28" s="30"/>
      <c r="C28" s="31" t="s">
        <v>27</v>
      </c>
      <c r="D28" s="32">
        <f>'[1]Příjmy'!K34</f>
        <v>450</v>
      </c>
      <c r="E28" s="33"/>
      <c r="F28" s="34"/>
      <c r="G28" s="34">
        <v>200</v>
      </c>
      <c r="H28" s="34">
        <v>233</v>
      </c>
      <c r="I28" s="40">
        <v>-110</v>
      </c>
      <c r="J28" s="36">
        <f t="shared" si="0"/>
        <v>773</v>
      </c>
      <c r="K28" s="41">
        <v>772.6</v>
      </c>
      <c r="L28" s="211">
        <v>650</v>
      </c>
    </row>
    <row r="29" spans="1:12" ht="11.25" customHeight="1">
      <c r="A29" s="38">
        <v>2169</v>
      </c>
      <c r="B29" s="30"/>
      <c r="C29" s="31" t="s">
        <v>28</v>
      </c>
      <c r="D29" s="32">
        <v>100</v>
      </c>
      <c r="E29" s="33"/>
      <c r="F29" s="34"/>
      <c r="G29" s="34"/>
      <c r="H29" s="34">
        <v>200</v>
      </c>
      <c r="I29" s="40">
        <v>-6</v>
      </c>
      <c r="J29" s="36">
        <f t="shared" si="0"/>
        <v>294</v>
      </c>
      <c r="K29" s="41">
        <v>293.3</v>
      </c>
      <c r="L29" s="211">
        <v>285</v>
      </c>
    </row>
    <row r="30" spans="1:12" ht="11.25" customHeight="1">
      <c r="A30" s="38">
        <v>2310</v>
      </c>
      <c r="B30" s="30"/>
      <c r="C30" s="31" t="s">
        <v>29</v>
      </c>
      <c r="D30" s="32"/>
      <c r="E30" s="33">
        <v>37</v>
      </c>
      <c r="F30" s="34"/>
      <c r="G30" s="34">
        <v>19</v>
      </c>
      <c r="H30" s="34"/>
      <c r="I30" s="40">
        <v>-8</v>
      </c>
      <c r="J30" s="36">
        <f t="shared" si="0"/>
        <v>48</v>
      </c>
      <c r="K30" s="41">
        <v>48</v>
      </c>
      <c r="L30" s="211">
        <v>8</v>
      </c>
    </row>
    <row r="31" spans="1:12" ht="11.25" customHeight="1">
      <c r="A31" s="38">
        <v>2321</v>
      </c>
      <c r="B31" s="30"/>
      <c r="C31" s="31" t="s">
        <v>30</v>
      </c>
      <c r="D31" s="32">
        <f>'[1]Příjmy'!K36</f>
        <v>450</v>
      </c>
      <c r="E31" s="33"/>
      <c r="F31" s="34"/>
      <c r="G31" s="34"/>
      <c r="H31" s="34">
        <v>20</v>
      </c>
      <c r="I31" s="35"/>
      <c r="J31" s="36">
        <f t="shared" si="0"/>
        <v>470</v>
      </c>
      <c r="K31" s="41">
        <v>469.3</v>
      </c>
      <c r="L31" s="211">
        <v>600</v>
      </c>
    </row>
    <row r="32" spans="1:12" ht="11.25" customHeight="1">
      <c r="A32" s="38">
        <v>3314</v>
      </c>
      <c r="B32" s="30"/>
      <c r="C32" s="31" t="s">
        <v>31</v>
      </c>
      <c r="D32" s="32">
        <f>'[1]Příjmy'!K37</f>
        <v>3</v>
      </c>
      <c r="E32" s="33"/>
      <c r="F32" s="34"/>
      <c r="G32" s="34"/>
      <c r="H32" s="34">
        <v>3</v>
      </c>
      <c r="I32" s="35"/>
      <c r="J32" s="36">
        <f t="shared" si="0"/>
        <v>6</v>
      </c>
      <c r="K32" s="41">
        <v>5.8</v>
      </c>
      <c r="L32" s="211">
        <v>6</v>
      </c>
    </row>
    <row r="33" spans="1:12" ht="11.25" customHeight="1">
      <c r="A33" s="38">
        <v>3341</v>
      </c>
      <c r="B33" s="30"/>
      <c r="C33" s="31" t="s">
        <v>32</v>
      </c>
      <c r="D33" s="32">
        <f>'[1]Příjmy'!K38</f>
        <v>2</v>
      </c>
      <c r="E33" s="33"/>
      <c r="F33" s="34"/>
      <c r="G33" s="34"/>
      <c r="H33" s="34"/>
      <c r="I33" s="35"/>
      <c r="J33" s="36">
        <f t="shared" si="0"/>
        <v>2</v>
      </c>
      <c r="K33" s="41">
        <v>3</v>
      </c>
      <c r="L33" s="211">
        <v>2</v>
      </c>
    </row>
    <row r="34" spans="1:12" ht="11.25" customHeight="1">
      <c r="A34" s="38">
        <v>3349</v>
      </c>
      <c r="B34" s="30"/>
      <c r="C34" s="31" t="s">
        <v>33</v>
      </c>
      <c r="D34" s="32">
        <f>'[1]Příjmy'!K39</f>
        <v>5</v>
      </c>
      <c r="E34" s="33"/>
      <c r="F34" s="34"/>
      <c r="G34" s="34"/>
      <c r="H34" s="34"/>
      <c r="I34" s="35"/>
      <c r="J34" s="36">
        <f t="shared" si="0"/>
        <v>5</v>
      </c>
      <c r="K34" s="41">
        <v>4.8</v>
      </c>
      <c r="L34" s="211">
        <v>5</v>
      </c>
    </row>
    <row r="35" spans="1:12" ht="11.25" customHeight="1">
      <c r="A35" s="38">
        <v>3392</v>
      </c>
      <c r="B35" s="30"/>
      <c r="C35" s="31" t="s">
        <v>34</v>
      </c>
      <c r="D35" s="32">
        <f>'[1]Příjmy'!K40</f>
        <v>250</v>
      </c>
      <c r="E35" s="33"/>
      <c r="F35" s="34"/>
      <c r="G35" s="34"/>
      <c r="H35" s="39">
        <v>-40</v>
      </c>
      <c r="I35" s="35">
        <v>11</v>
      </c>
      <c r="J35" s="36">
        <f t="shared" si="0"/>
        <v>221</v>
      </c>
      <c r="K35" s="41">
        <v>221.1</v>
      </c>
      <c r="L35" s="211">
        <v>250</v>
      </c>
    </row>
    <row r="36" spans="1:12" ht="11.25" customHeight="1">
      <c r="A36" s="38">
        <v>3429</v>
      </c>
      <c r="B36" s="30"/>
      <c r="C36" s="31" t="s">
        <v>35</v>
      </c>
      <c r="D36" s="32">
        <f>'[1]Příjmy'!K42</f>
        <v>20</v>
      </c>
      <c r="E36" s="33"/>
      <c r="F36" s="34"/>
      <c r="G36" s="34">
        <v>10</v>
      </c>
      <c r="H36" s="34">
        <v>6</v>
      </c>
      <c r="I36" s="35">
        <v>4</v>
      </c>
      <c r="J36" s="36">
        <f t="shared" si="0"/>
        <v>40</v>
      </c>
      <c r="K36" s="41">
        <v>39.3</v>
      </c>
      <c r="L36" s="211">
        <v>40</v>
      </c>
    </row>
    <row r="37" spans="1:12" ht="11.25" customHeight="1">
      <c r="A37" s="38">
        <v>3612</v>
      </c>
      <c r="B37" s="30"/>
      <c r="C37" s="31" t="s">
        <v>36</v>
      </c>
      <c r="D37" s="32">
        <f>'[1]Příjmy'!K43</f>
        <v>2340</v>
      </c>
      <c r="E37" s="33"/>
      <c r="F37" s="34"/>
      <c r="G37" s="34">
        <v>100</v>
      </c>
      <c r="H37" s="34"/>
      <c r="I37" s="35">
        <v>61.5</v>
      </c>
      <c r="J37" s="36">
        <f t="shared" si="0"/>
        <v>2501.5</v>
      </c>
      <c r="K37" s="41">
        <v>2501.5</v>
      </c>
      <c r="L37" s="211">
        <v>2536</v>
      </c>
    </row>
    <row r="38" spans="1:12" ht="11.25" customHeight="1">
      <c r="A38" s="38">
        <v>3613</v>
      </c>
      <c r="B38" s="30"/>
      <c r="C38" s="31" t="s">
        <v>37</v>
      </c>
      <c r="D38" s="32">
        <f>'[1]Příjmy'!K44</f>
        <v>200</v>
      </c>
      <c r="E38" s="33"/>
      <c r="F38" s="34"/>
      <c r="G38" s="34"/>
      <c r="H38" s="34"/>
      <c r="I38" s="35"/>
      <c r="J38" s="36">
        <f t="shared" si="0"/>
        <v>200</v>
      </c>
      <c r="K38" s="41">
        <v>198.6</v>
      </c>
      <c r="L38" s="211">
        <v>200</v>
      </c>
    </row>
    <row r="39" spans="1:12" ht="11.25" customHeight="1">
      <c r="A39" s="38">
        <v>3632</v>
      </c>
      <c r="B39" s="30"/>
      <c r="C39" s="31" t="s">
        <v>38</v>
      </c>
      <c r="D39" s="32">
        <f>'[1]Příjmy'!K45</f>
        <v>20</v>
      </c>
      <c r="E39" s="33"/>
      <c r="F39" s="34"/>
      <c r="G39" s="34">
        <v>10</v>
      </c>
      <c r="H39" s="34">
        <v>7</v>
      </c>
      <c r="I39" s="35"/>
      <c r="J39" s="36">
        <f t="shared" si="0"/>
        <v>37</v>
      </c>
      <c r="K39" s="41">
        <v>36.9</v>
      </c>
      <c r="L39" s="211">
        <v>25</v>
      </c>
    </row>
    <row r="40" spans="1:12" ht="11.25" customHeight="1">
      <c r="A40" s="38">
        <v>3633</v>
      </c>
      <c r="B40" s="30"/>
      <c r="C40" s="31" t="s">
        <v>39</v>
      </c>
      <c r="D40" s="32"/>
      <c r="E40" s="33"/>
      <c r="F40" s="34"/>
      <c r="G40" s="34">
        <v>540</v>
      </c>
      <c r="H40" s="39">
        <v>-540</v>
      </c>
      <c r="I40" s="40">
        <v>4</v>
      </c>
      <c r="J40" s="36">
        <f t="shared" si="0"/>
        <v>4</v>
      </c>
      <c r="K40" s="41">
        <v>4.3</v>
      </c>
      <c r="L40" s="211">
        <v>540</v>
      </c>
    </row>
    <row r="41" spans="1:12" ht="11.25" customHeight="1">
      <c r="A41" s="47">
        <v>3725</v>
      </c>
      <c r="B41" s="48"/>
      <c r="C41" s="49" t="s">
        <v>40</v>
      </c>
      <c r="D41" s="50">
        <f>'[1]Příjmy'!K46</f>
        <v>250</v>
      </c>
      <c r="E41" s="51"/>
      <c r="F41" s="52"/>
      <c r="G41" s="53"/>
      <c r="H41" s="53">
        <v>60.5</v>
      </c>
      <c r="I41" s="54"/>
      <c r="J41" s="55">
        <f t="shared" si="0"/>
        <v>310.5</v>
      </c>
      <c r="K41" s="56">
        <v>310.5</v>
      </c>
      <c r="L41" s="218">
        <v>250</v>
      </c>
    </row>
    <row r="42" spans="1:12" ht="11.25" customHeight="1">
      <c r="A42" s="57">
        <v>3729</v>
      </c>
      <c r="B42" s="58"/>
      <c r="C42" s="59" t="s">
        <v>41</v>
      </c>
      <c r="D42" s="32">
        <f>'[1]Příjmy'!K47</f>
        <v>20</v>
      </c>
      <c r="E42" s="33"/>
      <c r="F42" s="34"/>
      <c r="G42" s="34">
        <v>6</v>
      </c>
      <c r="H42" s="34">
        <v>12</v>
      </c>
      <c r="I42" s="35"/>
      <c r="J42" s="36">
        <f t="shared" si="0"/>
        <v>38</v>
      </c>
      <c r="K42" s="41">
        <v>37.9</v>
      </c>
      <c r="L42" s="211">
        <v>20</v>
      </c>
    </row>
    <row r="43" spans="1:12" ht="11.25" customHeight="1">
      <c r="A43" s="38">
        <v>4359</v>
      </c>
      <c r="B43" s="30"/>
      <c r="C43" s="31" t="s">
        <v>42</v>
      </c>
      <c r="D43" s="32"/>
      <c r="E43" s="33"/>
      <c r="F43" s="34"/>
      <c r="G43" s="34"/>
      <c r="H43" s="34"/>
      <c r="I43" s="35">
        <v>1.7</v>
      </c>
      <c r="J43" s="36">
        <f t="shared" si="0"/>
        <v>1.7</v>
      </c>
      <c r="K43" s="41">
        <v>1.7</v>
      </c>
      <c r="L43" s="211">
        <v>2</v>
      </c>
    </row>
    <row r="44" spans="1:12" ht="11.25" customHeight="1">
      <c r="A44" s="38">
        <v>5512</v>
      </c>
      <c r="B44" s="30"/>
      <c r="C44" s="31" t="s">
        <v>43</v>
      </c>
      <c r="D44" s="32"/>
      <c r="E44" s="33"/>
      <c r="F44" s="34"/>
      <c r="G44" s="34"/>
      <c r="H44" s="34"/>
      <c r="I44" s="35"/>
      <c r="J44" s="36"/>
      <c r="K44" s="41"/>
      <c r="L44" s="211">
        <v>62</v>
      </c>
    </row>
    <row r="45" spans="1:12" ht="11.25" customHeight="1">
      <c r="A45" s="38">
        <v>6171</v>
      </c>
      <c r="B45" s="30"/>
      <c r="C45" s="31" t="s">
        <v>44</v>
      </c>
      <c r="D45" s="32">
        <v>1900</v>
      </c>
      <c r="E45" s="33"/>
      <c r="F45" s="34"/>
      <c r="G45" s="34">
        <v>196</v>
      </c>
      <c r="H45" s="34">
        <v>320</v>
      </c>
      <c r="I45" s="35">
        <v>36</v>
      </c>
      <c r="J45" s="36">
        <f t="shared" si="0"/>
        <v>2452</v>
      </c>
      <c r="K45" s="41">
        <v>2438.9</v>
      </c>
      <c r="L45" s="211">
        <v>2300</v>
      </c>
    </row>
    <row r="46" spans="1:12" ht="11.25" customHeight="1">
      <c r="A46" s="60">
        <v>6310</v>
      </c>
      <c r="B46" s="61"/>
      <c r="C46" s="62" t="s">
        <v>45</v>
      </c>
      <c r="D46" s="32">
        <f>'[1]Příjmy'!K50</f>
        <v>90</v>
      </c>
      <c r="E46" s="33"/>
      <c r="F46" s="34"/>
      <c r="G46" s="34">
        <v>8</v>
      </c>
      <c r="H46" s="34"/>
      <c r="I46" s="35">
        <v>23.3</v>
      </c>
      <c r="J46" s="36">
        <f t="shared" si="0"/>
        <v>121.3</v>
      </c>
      <c r="K46" s="41">
        <v>138.3</v>
      </c>
      <c r="L46" s="211">
        <v>130</v>
      </c>
    </row>
    <row r="47" spans="1:12" ht="11.25" customHeight="1" thickBot="1">
      <c r="A47" s="63">
        <v>6320</v>
      </c>
      <c r="B47" s="64"/>
      <c r="C47" s="65" t="s">
        <v>46</v>
      </c>
      <c r="D47" s="50"/>
      <c r="E47" s="51">
        <v>15</v>
      </c>
      <c r="F47" s="53"/>
      <c r="G47" s="53"/>
      <c r="H47" s="53"/>
      <c r="I47" s="54"/>
      <c r="J47" s="36">
        <f t="shared" si="0"/>
        <v>15</v>
      </c>
      <c r="K47" s="41">
        <v>14.9</v>
      </c>
      <c r="L47" s="215">
        <v>3</v>
      </c>
    </row>
    <row r="48" spans="1:12" ht="13.5" customHeight="1" thickBot="1" thickTop="1">
      <c r="A48" s="66"/>
      <c r="B48" s="67"/>
      <c r="C48" s="68" t="s">
        <v>47</v>
      </c>
      <c r="D48" s="69">
        <f>SUM(D7:D46)</f>
        <v>26756.5</v>
      </c>
      <c r="E48" s="70">
        <f aca="true" t="shared" si="1" ref="E48:L48">SUM(E7:E41,E42:E47)</f>
        <v>586.4</v>
      </c>
      <c r="F48" s="71">
        <f t="shared" si="1"/>
        <v>-267.4</v>
      </c>
      <c r="G48" s="72">
        <f t="shared" si="1"/>
        <v>719.6</v>
      </c>
      <c r="H48" s="72">
        <f t="shared" si="1"/>
        <v>2017.5</v>
      </c>
      <c r="I48" s="73">
        <f t="shared" si="1"/>
        <v>838</v>
      </c>
      <c r="J48" s="74">
        <f t="shared" si="1"/>
        <v>30650.6</v>
      </c>
      <c r="K48" s="75">
        <f t="shared" si="1"/>
        <v>30648.699999999993</v>
      </c>
      <c r="L48" s="219">
        <f t="shared" si="1"/>
        <v>31437.6</v>
      </c>
    </row>
    <row r="49" spans="1:12" ht="13.5" customHeight="1" thickTop="1">
      <c r="A49" s="66"/>
      <c r="B49" s="66"/>
      <c r="C49" s="76"/>
      <c r="D49" s="77"/>
      <c r="E49" s="78"/>
      <c r="F49" s="79"/>
      <c r="G49" s="78"/>
      <c r="H49" s="78"/>
      <c r="I49" s="78"/>
      <c r="J49" s="80"/>
      <c r="K49" s="81"/>
      <c r="L49" s="220"/>
    </row>
    <row r="50" spans="1:12" ht="9" customHeight="1" thickBot="1">
      <c r="A50" s="66"/>
      <c r="B50" s="66"/>
      <c r="C50" s="66"/>
      <c r="D50" s="82"/>
      <c r="E50" s="7"/>
      <c r="F50" s="7"/>
      <c r="G50" s="7"/>
      <c r="H50" s="7"/>
      <c r="I50" s="7"/>
      <c r="K50" s="81"/>
      <c r="L50" s="221"/>
    </row>
    <row r="51" spans="1:12" ht="13.5" customHeight="1" thickBot="1" thickTop="1">
      <c r="A51" s="76"/>
      <c r="B51" s="83"/>
      <c r="C51" s="84" t="s">
        <v>48</v>
      </c>
      <c r="D51" s="85"/>
      <c r="K51" s="86"/>
      <c r="L51" s="221"/>
    </row>
    <row r="52" spans="1:12" ht="13.5" customHeight="1" thickTop="1">
      <c r="A52" s="87"/>
      <c r="B52" s="88" t="s">
        <v>49</v>
      </c>
      <c r="C52" s="89"/>
      <c r="D52" s="90">
        <f>D48</f>
        <v>26756.5</v>
      </c>
      <c r="E52" s="91">
        <v>669.54</v>
      </c>
      <c r="F52" s="92">
        <v>-149.8</v>
      </c>
      <c r="G52" s="91">
        <v>1274</v>
      </c>
      <c r="H52" s="93">
        <v>2208.5</v>
      </c>
      <c r="I52" s="93">
        <v>835.5</v>
      </c>
      <c r="J52" s="94">
        <v>31636.24</v>
      </c>
      <c r="K52" s="95">
        <v>31636</v>
      </c>
      <c r="L52" s="222">
        <v>31437.6</v>
      </c>
    </row>
    <row r="53" spans="1:12" ht="13.5" customHeight="1" thickBot="1">
      <c r="A53" s="87"/>
      <c r="B53" s="66" t="s">
        <v>50</v>
      </c>
      <c r="C53" s="66"/>
      <c r="D53" s="96">
        <v>23058</v>
      </c>
      <c r="E53" s="97">
        <v>126.1</v>
      </c>
      <c r="F53" s="98">
        <v>-513.9</v>
      </c>
      <c r="G53" s="99">
        <v>1791</v>
      </c>
      <c r="H53" s="100">
        <v>-935.5</v>
      </c>
      <c r="I53" s="100">
        <v>-614.58</v>
      </c>
      <c r="J53" s="101">
        <v>22911.12</v>
      </c>
      <c r="K53" s="102">
        <v>22864.5</v>
      </c>
      <c r="L53" s="223">
        <v>25314.7</v>
      </c>
    </row>
    <row r="54" spans="1:13" ht="13.5" customHeight="1" thickBot="1">
      <c r="A54" s="103"/>
      <c r="B54" s="302" t="s">
        <v>51</v>
      </c>
      <c r="C54" s="303"/>
      <c r="D54" s="104">
        <f>D52-D53</f>
        <v>3698.5</v>
      </c>
      <c r="E54" s="105">
        <f>SUM(E52-E53)</f>
        <v>543.4399999999999</v>
      </c>
      <c r="F54" s="106">
        <f>SUM(F52-F53)</f>
        <v>364.09999999999997</v>
      </c>
      <c r="G54" s="107">
        <f>SUM(G52-G53)</f>
        <v>-517</v>
      </c>
      <c r="H54" s="108">
        <f>SUM(H52-H53)</f>
        <v>3144</v>
      </c>
      <c r="I54" s="108">
        <v>1450.08</v>
      </c>
      <c r="J54" s="109">
        <f>SUM(J52-J53)</f>
        <v>8725.120000000003</v>
      </c>
      <c r="K54" s="110">
        <v>8771.5</v>
      </c>
      <c r="L54" s="224">
        <f>L52-L53</f>
        <v>6122.899999999998</v>
      </c>
      <c r="M54" s="7"/>
    </row>
    <row r="55" spans="1:13" ht="13.5" customHeight="1" thickBot="1" thickTop="1">
      <c r="A55" s="111"/>
      <c r="B55" s="111"/>
      <c r="C55" s="111"/>
      <c r="D55" s="82"/>
      <c r="E55" s="112"/>
      <c r="F55" s="112"/>
      <c r="G55" s="112"/>
      <c r="H55" s="112"/>
      <c r="I55" s="112"/>
      <c r="J55" s="112"/>
      <c r="K55" s="113"/>
      <c r="L55" s="114"/>
      <c r="M55" s="226"/>
    </row>
    <row r="56" spans="1:13" ht="13.5" customHeight="1" thickBot="1" thickTop="1">
      <c r="A56" s="115"/>
      <c r="B56" s="115"/>
      <c r="C56" s="116" t="s">
        <v>52</v>
      </c>
      <c r="D56" s="117"/>
      <c r="E56" s="118"/>
      <c r="F56" s="118"/>
      <c r="G56" s="118"/>
      <c r="H56" s="118"/>
      <c r="I56" s="118"/>
      <c r="J56" s="118"/>
      <c r="K56" s="86"/>
      <c r="L56" s="119"/>
      <c r="M56" s="226"/>
    </row>
    <row r="57" spans="1:13" ht="13.5" customHeight="1" thickTop="1">
      <c r="A57" s="120">
        <v>8115</v>
      </c>
      <c r="B57" s="121" t="s">
        <v>53</v>
      </c>
      <c r="C57" s="122"/>
      <c r="D57" s="90" t="e">
        <f>D61-D60-D59-D58-#REF!</f>
        <v>#REF!</v>
      </c>
      <c r="E57" s="123" t="e">
        <f>E61-E60-E59-E58-#REF!</f>
        <v>#REF!</v>
      </c>
      <c r="F57" s="124">
        <v>-364.1</v>
      </c>
      <c r="G57" s="124">
        <v>517</v>
      </c>
      <c r="H57" s="125">
        <v>-3144</v>
      </c>
      <c r="I57" s="126">
        <v>-1450.08</v>
      </c>
      <c r="J57" s="94">
        <v>-5233.12</v>
      </c>
      <c r="K57" s="95">
        <v>-5279.5</v>
      </c>
      <c r="L57" s="222">
        <f>L61-L60-L59-L58</f>
        <v>-2721.8999999999996</v>
      </c>
      <c r="M57" s="227"/>
    </row>
    <row r="58" spans="1:13" ht="13.5" customHeight="1">
      <c r="A58" s="127">
        <v>8124</v>
      </c>
      <c r="B58" s="128" t="s">
        <v>54</v>
      </c>
      <c r="C58" s="128"/>
      <c r="D58" s="129">
        <f>'[1]Příjmy'!K61</f>
        <v>-1200</v>
      </c>
      <c r="E58" s="99">
        <v>0</v>
      </c>
      <c r="F58" s="130">
        <v>0</v>
      </c>
      <c r="G58" s="130">
        <v>0</v>
      </c>
      <c r="H58" s="99">
        <v>0</v>
      </c>
      <c r="I58" s="131">
        <v>0</v>
      </c>
      <c r="J58" s="132">
        <f>SUM(D58:F58)</f>
        <v>-1200</v>
      </c>
      <c r="K58" s="133">
        <v>-1200</v>
      </c>
      <c r="L58" s="225">
        <v>-1200</v>
      </c>
      <c r="M58" s="227"/>
    </row>
    <row r="59" spans="1:13" ht="13.5" customHeight="1">
      <c r="A59" s="127">
        <v>8124</v>
      </c>
      <c r="B59" s="128" t="s">
        <v>55</v>
      </c>
      <c r="C59" s="128"/>
      <c r="D59" s="129">
        <f>'[1]Příjmy'!K62</f>
        <v>-480</v>
      </c>
      <c r="E59" s="99">
        <v>0</v>
      </c>
      <c r="F59" s="130">
        <v>0</v>
      </c>
      <c r="G59" s="130">
        <v>0</v>
      </c>
      <c r="H59" s="99">
        <v>0</v>
      </c>
      <c r="I59" s="131">
        <v>0</v>
      </c>
      <c r="J59" s="132">
        <f>SUM(D59:F59)</f>
        <v>-480</v>
      </c>
      <c r="K59" s="133">
        <v>-480</v>
      </c>
      <c r="L59" s="225">
        <v>-1040</v>
      </c>
      <c r="M59" s="227"/>
    </row>
    <row r="60" spans="1:13" ht="13.5" customHeight="1" thickBot="1">
      <c r="A60" s="134">
        <v>8124</v>
      </c>
      <c r="B60" s="128" t="s">
        <v>56</v>
      </c>
      <c r="C60" s="128"/>
      <c r="D60" s="32">
        <f>'[1]Příjmy'!K63</f>
        <v>-1038</v>
      </c>
      <c r="E60" s="97">
        <v>0</v>
      </c>
      <c r="F60" s="130">
        <v>0</v>
      </c>
      <c r="G60" s="130">
        <v>0</v>
      </c>
      <c r="H60" s="99">
        <v>0</v>
      </c>
      <c r="I60" s="131">
        <v>0</v>
      </c>
      <c r="J60" s="101">
        <f>SUM(D60:F60)</f>
        <v>-1038</v>
      </c>
      <c r="K60" s="135">
        <v>-1038</v>
      </c>
      <c r="L60" s="223">
        <v>-1161</v>
      </c>
      <c r="M60" s="227"/>
    </row>
    <row r="61" spans="1:13" ht="13.5" customHeight="1" thickBot="1" thickTop="1">
      <c r="A61" s="136"/>
      <c r="B61" s="304" t="s">
        <v>57</v>
      </c>
      <c r="C61" s="305"/>
      <c r="D61" s="104">
        <f>-D54</f>
        <v>-3698.5</v>
      </c>
      <c r="E61" s="137">
        <v>-543.44</v>
      </c>
      <c r="F61" s="138">
        <v>-364.1</v>
      </c>
      <c r="G61" s="138">
        <v>517</v>
      </c>
      <c r="H61" s="139">
        <v>-3144</v>
      </c>
      <c r="I61" s="108">
        <v>-1450.08</v>
      </c>
      <c r="J61" s="108">
        <f>SUM(J57:J60)</f>
        <v>-7951.12</v>
      </c>
      <c r="K61" s="140">
        <f>SUM(K57:K60)</f>
        <v>-7997.5</v>
      </c>
      <c r="L61" s="224">
        <v>-6122.9</v>
      </c>
      <c r="M61" s="78"/>
    </row>
    <row r="62" spans="1:12" ht="12" customHeight="1" thickTop="1">
      <c r="A62" s="7"/>
      <c r="B62" s="7"/>
      <c r="C62" s="7"/>
      <c r="D62" s="7"/>
      <c r="E62" s="7"/>
      <c r="F62" s="7"/>
      <c r="G62" s="7"/>
      <c r="H62" s="7"/>
      <c r="I62" s="7"/>
      <c r="J62" s="7"/>
      <c r="K62" s="141"/>
      <c r="L62" s="141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</sheetData>
  <mergeCells count="3">
    <mergeCell ref="B1:C1"/>
    <mergeCell ref="B54:C54"/>
    <mergeCell ref="B61:C6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O19" sqref="O19"/>
    </sheetView>
  </sheetViews>
  <sheetFormatPr defaultColWidth="9.140625" defaultRowHeight="12.75"/>
  <cols>
    <col min="1" max="1" width="6.140625" style="0" customWidth="1"/>
    <col min="2" max="2" width="49.57421875" style="0" customWidth="1"/>
    <col min="3" max="3" width="9.7109375" style="0" hidden="1" customWidth="1"/>
    <col min="4" max="4" width="6.7109375" style="0" hidden="1" customWidth="1"/>
    <col min="5" max="5" width="7.28125" style="0" hidden="1" customWidth="1"/>
    <col min="6" max="6" width="8.140625" style="0" hidden="1" customWidth="1"/>
    <col min="7" max="7" width="7.7109375" style="0" hidden="1" customWidth="1"/>
    <col min="8" max="8" width="8.421875" style="0" hidden="1" customWidth="1"/>
    <col min="9" max="9" width="6.7109375" style="0" hidden="1" customWidth="1"/>
    <col min="10" max="11" width="9.00390625" style="0" hidden="1" customWidth="1"/>
  </cols>
  <sheetData>
    <row r="1" spans="1:3" ht="12" customHeight="1">
      <c r="A1" s="143" t="s">
        <v>61</v>
      </c>
      <c r="B1" s="144" t="s">
        <v>62</v>
      </c>
      <c r="C1" s="145"/>
    </row>
    <row r="2" spans="1:11" ht="15.75" customHeight="1" thickBot="1">
      <c r="A2" s="146"/>
      <c r="B2" s="147" t="s">
        <v>119</v>
      </c>
      <c r="C2" s="148"/>
      <c r="D2" s="6"/>
      <c r="E2" s="6"/>
      <c r="F2" s="6"/>
      <c r="G2" s="6"/>
      <c r="H2" s="6"/>
      <c r="I2" s="6"/>
      <c r="J2" s="6"/>
      <c r="K2" s="6"/>
    </row>
    <row r="3" spans="1:12" ht="15.75" customHeight="1" thickTop="1">
      <c r="A3" s="146"/>
      <c r="B3" s="8" t="s">
        <v>59</v>
      </c>
      <c r="C3" s="148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 thickBot="1">
      <c r="A4" s="146"/>
      <c r="B4" s="8"/>
      <c r="C4" s="148"/>
      <c r="D4" s="7"/>
      <c r="E4" s="7"/>
      <c r="F4" s="7"/>
      <c r="G4" s="7"/>
      <c r="H4" s="7"/>
      <c r="I4" s="7"/>
      <c r="J4" s="7"/>
      <c r="K4" s="7"/>
      <c r="L4" s="7"/>
    </row>
    <row r="5" spans="1:12" ht="14.25" thickBot="1" thickTop="1">
      <c r="A5" s="149" t="s">
        <v>1</v>
      </c>
      <c r="B5" s="11" t="s">
        <v>3</v>
      </c>
      <c r="C5" s="150" t="s">
        <v>4</v>
      </c>
      <c r="D5" s="151">
        <v>39195</v>
      </c>
      <c r="E5" s="152">
        <v>39251</v>
      </c>
      <c r="F5" s="153">
        <v>39342</v>
      </c>
      <c r="G5" s="152">
        <v>39433</v>
      </c>
      <c r="H5" s="152">
        <v>39444</v>
      </c>
      <c r="I5" s="154"/>
      <c r="J5" s="17" t="s">
        <v>5</v>
      </c>
      <c r="K5" s="18">
        <v>2007</v>
      </c>
      <c r="L5" s="19" t="s">
        <v>6</v>
      </c>
    </row>
    <row r="6" spans="1:12" ht="11.25" customHeight="1">
      <c r="A6" s="155">
        <v>1036</v>
      </c>
      <c r="B6" s="156" t="s">
        <v>63</v>
      </c>
      <c r="C6" s="23">
        <f>'[1]Výdaje'!K6</f>
        <v>65</v>
      </c>
      <c r="D6" s="157"/>
      <c r="E6" s="158"/>
      <c r="F6" s="158"/>
      <c r="G6" s="158"/>
      <c r="H6" s="158"/>
      <c r="I6" s="159"/>
      <c r="J6" s="160">
        <f aca="true" t="shared" si="0" ref="J6:J64">SUM(C6:I6)</f>
        <v>65</v>
      </c>
      <c r="K6" s="161">
        <v>64.6</v>
      </c>
      <c r="L6" s="210">
        <v>65</v>
      </c>
    </row>
    <row r="7" spans="1:12" ht="11.25" customHeight="1">
      <c r="A7" s="162">
        <v>1039</v>
      </c>
      <c r="B7" s="31" t="s">
        <v>64</v>
      </c>
      <c r="C7" s="163">
        <v>500</v>
      </c>
      <c r="D7" s="164"/>
      <c r="E7" s="44"/>
      <c r="F7" s="44"/>
      <c r="G7" s="45">
        <v>-120</v>
      </c>
      <c r="H7" s="44">
        <v>18</v>
      </c>
      <c r="I7" s="165"/>
      <c r="J7" s="166">
        <f t="shared" si="0"/>
        <v>398</v>
      </c>
      <c r="K7" s="41">
        <v>397.2</v>
      </c>
      <c r="L7" s="211">
        <v>700</v>
      </c>
    </row>
    <row r="8" spans="1:12" ht="11.25" customHeight="1">
      <c r="A8" s="162">
        <v>2142</v>
      </c>
      <c r="B8" s="31" t="s">
        <v>27</v>
      </c>
      <c r="C8" s="163">
        <f>'[1]Výdaje'!K9</f>
        <v>450</v>
      </c>
      <c r="D8" s="164"/>
      <c r="E8" s="44"/>
      <c r="F8" s="44">
        <v>182</v>
      </c>
      <c r="G8" s="44"/>
      <c r="H8" s="45">
        <v>-32</v>
      </c>
      <c r="I8" s="165"/>
      <c r="J8" s="166">
        <f t="shared" si="0"/>
        <v>600</v>
      </c>
      <c r="K8" s="41">
        <v>597.5</v>
      </c>
      <c r="L8" s="212">
        <v>600</v>
      </c>
    </row>
    <row r="9" spans="1:12" ht="11.25" customHeight="1">
      <c r="A9" s="162">
        <v>2144</v>
      </c>
      <c r="B9" s="31" t="s">
        <v>120</v>
      </c>
      <c r="C9" s="163"/>
      <c r="D9" s="164"/>
      <c r="E9" s="44"/>
      <c r="F9" s="44"/>
      <c r="G9" s="44"/>
      <c r="H9" s="45"/>
      <c r="I9" s="165"/>
      <c r="J9" s="166"/>
      <c r="K9" s="41"/>
      <c r="L9" s="212">
        <v>88</v>
      </c>
    </row>
    <row r="10" spans="1:12" ht="11.25" customHeight="1">
      <c r="A10" s="162">
        <v>2169</v>
      </c>
      <c r="B10" s="31" t="s">
        <v>65</v>
      </c>
      <c r="C10" s="163">
        <v>800</v>
      </c>
      <c r="D10" s="164"/>
      <c r="E10" s="44"/>
      <c r="F10" s="44"/>
      <c r="G10" s="44"/>
      <c r="H10" s="45">
        <v>-37</v>
      </c>
      <c r="I10" s="165"/>
      <c r="J10" s="166">
        <f t="shared" si="0"/>
        <v>763</v>
      </c>
      <c r="K10" s="41">
        <v>758.9</v>
      </c>
      <c r="L10" s="212">
        <v>780</v>
      </c>
    </row>
    <row r="11" spans="1:12" ht="11.25" customHeight="1">
      <c r="A11" s="162">
        <v>2212</v>
      </c>
      <c r="B11" s="31" t="s">
        <v>66</v>
      </c>
      <c r="C11" s="163">
        <f>'[1]Výdaje'!K10</f>
        <v>300</v>
      </c>
      <c r="D11" s="164"/>
      <c r="E11" s="44"/>
      <c r="F11" s="44"/>
      <c r="G11" s="45">
        <v>-100</v>
      </c>
      <c r="H11" s="45">
        <v>-43</v>
      </c>
      <c r="I11" s="165"/>
      <c r="J11" s="166">
        <f t="shared" si="0"/>
        <v>157</v>
      </c>
      <c r="K11" s="41">
        <v>156</v>
      </c>
      <c r="L11" s="213">
        <v>300</v>
      </c>
    </row>
    <row r="12" spans="1:12" ht="11.25" customHeight="1">
      <c r="A12" s="162">
        <v>2219</v>
      </c>
      <c r="B12" s="31" t="s">
        <v>67</v>
      </c>
      <c r="C12" s="163"/>
      <c r="D12" s="164"/>
      <c r="E12" s="44"/>
      <c r="F12" s="44"/>
      <c r="G12" s="45"/>
      <c r="H12" s="45"/>
      <c r="I12" s="165"/>
      <c r="J12" s="166"/>
      <c r="K12" s="41"/>
      <c r="L12" s="213">
        <v>87</v>
      </c>
    </row>
    <row r="13" spans="1:12" ht="11.25" customHeight="1">
      <c r="A13" s="162">
        <v>2221</v>
      </c>
      <c r="B13" s="31" t="s">
        <v>68</v>
      </c>
      <c r="C13" s="163">
        <f>'[1]Výdaje'!K12</f>
        <v>132</v>
      </c>
      <c r="D13" s="164"/>
      <c r="E13" s="44"/>
      <c r="F13" s="44"/>
      <c r="G13" s="44"/>
      <c r="H13" s="44"/>
      <c r="I13" s="165"/>
      <c r="J13" s="166">
        <f t="shared" si="0"/>
        <v>132</v>
      </c>
      <c r="K13" s="41">
        <v>132.5</v>
      </c>
      <c r="L13" s="213">
        <v>131</v>
      </c>
    </row>
    <row r="14" spans="1:12" ht="11.25" customHeight="1">
      <c r="A14" s="162">
        <v>2310</v>
      </c>
      <c r="B14" s="167" t="s">
        <v>69</v>
      </c>
      <c r="C14" s="163">
        <f>'[1]Výdaje'!K13</f>
        <v>55</v>
      </c>
      <c r="D14" s="164">
        <v>37</v>
      </c>
      <c r="E14" s="44"/>
      <c r="F14" s="44"/>
      <c r="G14" s="44"/>
      <c r="H14" s="45">
        <v>-3</v>
      </c>
      <c r="I14" s="165"/>
      <c r="J14" s="166">
        <f t="shared" si="0"/>
        <v>89</v>
      </c>
      <c r="K14" s="41">
        <v>88.1</v>
      </c>
      <c r="L14" s="213">
        <v>2100</v>
      </c>
    </row>
    <row r="15" spans="1:12" ht="11.25" customHeight="1">
      <c r="A15" s="162">
        <v>2321</v>
      </c>
      <c r="B15" s="31" t="s">
        <v>70</v>
      </c>
      <c r="C15" s="163">
        <v>655</v>
      </c>
      <c r="D15" s="164"/>
      <c r="E15" s="44"/>
      <c r="F15" s="44">
        <v>20</v>
      </c>
      <c r="G15" s="44">
        <v>134</v>
      </c>
      <c r="H15" s="44">
        <v>22</v>
      </c>
      <c r="I15" s="165"/>
      <c r="J15" s="166">
        <f t="shared" si="0"/>
        <v>831</v>
      </c>
      <c r="K15" s="41">
        <v>829.2</v>
      </c>
      <c r="L15" s="211">
        <v>800</v>
      </c>
    </row>
    <row r="16" spans="1:12" ht="11.25" customHeight="1">
      <c r="A16" s="168"/>
      <c r="B16" s="169" t="s">
        <v>71</v>
      </c>
      <c r="C16" s="163">
        <v>500</v>
      </c>
      <c r="D16" s="164"/>
      <c r="E16" s="44"/>
      <c r="F16" s="44">
        <v>34</v>
      </c>
      <c r="G16" s="45">
        <v>-94</v>
      </c>
      <c r="H16" s="45"/>
      <c r="I16" s="165"/>
      <c r="J16" s="166">
        <f t="shared" si="0"/>
        <v>440</v>
      </c>
      <c r="K16" s="41">
        <v>440.3</v>
      </c>
      <c r="L16" s="211">
        <v>232</v>
      </c>
    </row>
    <row r="17" spans="1:12" ht="11.25" customHeight="1">
      <c r="A17" s="168" t="s">
        <v>72</v>
      </c>
      <c r="B17" s="169" t="s">
        <v>73</v>
      </c>
      <c r="C17" s="163">
        <v>15</v>
      </c>
      <c r="D17" s="164"/>
      <c r="E17" s="44"/>
      <c r="F17" s="44">
        <v>40</v>
      </c>
      <c r="G17" s="45"/>
      <c r="H17" s="44">
        <v>297</v>
      </c>
      <c r="I17" s="165"/>
      <c r="J17" s="166">
        <f>SUM(C17:I17)</f>
        <v>352</v>
      </c>
      <c r="K17" s="41">
        <v>353.3</v>
      </c>
      <c r="L17" s="211">
        <v>30</v>
      </c>
    </row>
    <row r="18" spans="1:12" ht="11.25" customHeight="1">
      <c r="A18" s="168">
        <v>2322</v>
      </c>
      <c r="B18" s="169" t="s">
        <v>74</v>
      </c>
      <c r="C18" s="163">
        <v>20</v>
      </c>
      <c r="D18" s="164"/>
      <c r="E18" s="44"/>
      <c r="F18" s="44"/>
      <c r="G18" s="44"/>
      <c r="H18" s="45">
        <v>-4</v>
      </c>
      <c r="I18" s="165"/>
      <c r="J18" s="166">
        <f t="shared" si="0"/>
        <v>16</v>
      </c>
      <c r="K18" s="41">
        <v>16</v>
      </c>
      <c r="L18" s="211">
        <v>60</v>
      </c>
    </row>
    <row r="19" spans="1:12" ht="11.25" customHeight="1">
      <c r="A19" s="162">
        <v>3113</v>
      </c>
      <c r="B19" s="31" t="s">
        <v>75</v>
      </c>
      <c r="C19" s="163">
        <f>'[1]Výdaje'!K17</f>
        <v>3300</v>
      </c>
      <c r="D19" s="164"/>
      <c r="E19" s="44"/>
      <c r="F19" s="44"/>
      <c r="G19" s="45">
        <v>-585</v>
      </c>
      <c r="H19" s="45"/>
      <c r="I19" s="165"/>
      <c r="J19" s="166">
        <f t="shared" si="0"/>
        <v>2715</v>
      </c>
      <c r="K19" s="41">
        <v>2714.9</v>
      </c>
      <c r="L19" s="212">
        <v>2800</v>
      </c>
    </row>
    <row r="20" spans="1:12" ht="11.25" customHeight="1">
      <c r="A20" s="162">
        <v>3114</v>
      </c>
      <c r="B20" s="31" t="s">
        <v>76</v>
      </c>
      <c r="C20" s="163">
        <f>'[1]Výdaje'!K18</f>
        <v>10</v>
      </c>
      <c r="D20" s="164"/>
      <c r="E20" s="44"/>
      <c r="F20" s="44"/>
      <c r="G20" s="44"/>
      <c r="H20" s="44"/>
      <c r="I20" s="165"/>
      <c r="J20" s="166">
        <f t="shared" si="0"/>
        <v>10</v>
      </c>
      <c r="K20" s="41">
        <v>10</v>
      </c>
      <c r="L20" s="211">
        <v>10</v>
      </c>
    </row>
    <row r="21" spans="1:12" ht="11.25" customHeight="1">
      <c r="A21" s="162">
        <v>3314</v>
      </c>
      <c r="B21" s="31" t="s">
        <v>77</v>
      </c>
      <c r="C21" s="163">
        <f>'[1]Výdaje'!K19</f>
        <v>80</v>
      </c>
      <c r="D21" s="164"/>
      <c r="E21" s="165">
        <v>50.5</v>
      </c>
      <c r="F21" s="165">
        <v>20</v>
      </c>
      <c r="G21" s="165">
        <v>6.5</v>
      </c>
      <c r="H21" s="165"/>
      <c r="I21" s="165"/>
      <c r="J21" s="166">
        <f t="shared" si="0"/>
        <v>157</v>
      </c>
      <c r="K21" s="41">
        <v>155.5</v>
      </c>
      <c r="L21" s="212">
        <v>100</v>
      </c>
    </row>
    <row r="22" spans="1:12" ht="11.25" customHeight="1">
      <c r="A22" s="162">
        <v>3315</v>
      </c>
      <c r="B22" s="31" t="s">
        <v>78</v>
      </c>
      <c r="C22" s="163">
        <f>'[1]Výdaje'!K20</f>
        <v>200</v>
      </c>
      <c r="D22" s="164"/>
      <c r="E22" s="44"/>
      <c r="F22" s="44"/>
      <c r="G22" s="44"/>
      <c r="H22" s="45">
        <v>-17.5</v>
      </c>
      <c r="I22" s="165"/>
      <c r="J22" s="166">
        <f t="shared" si="0"/>
        <v>182.5</v>
      </c>
      <c r="K22" s="41">
        <v>181.9</v>
      </c>
      <c r="L22" s="211">
        <v>200</v>
      </c>
    </row>
    <row r="23" spans="1:12" ht="11.25" customHeight="1">
      <c r="A23" s="170"/>
      <c r="B23" s="171" t="s">
        <v>79</v>
      </c>
      <c r="C23" s="163">
        <f>'[1]Výdaje'!K21</f>
        <v>30</v>
      </c>
      <c r="D23" s="164"/>
      <c r="E23" s="44"/>
      <c r="F23" s="44"/>
      <c r="G23" s="44"/>
      <c r="H23" s="44">
        <v>10.5</v>
      </c>
      <c r="I23" s="165"/>
      <c r="J23" s="166">
        <f t="shared" si="0"/>
        <v>40.5</v>
      </c>
      <c r="K23" s="41">
        <v>40.4</v>
      </c>
      <c r="L23" s="211">
        <v>50</v>
      </c>
    </row>
    <row r="24" spans="1:12" ht="11.25" customHeight="1">
      <c r="A24" s="127">
        <v>3319</v>
      </c>
      <c r="B24" s="31" t="s">
        <v>80</v>
      </c>
      <c r="C24" s="163">
        <f>'[1]Výdaje'!K23</f>
        <v>15</v>
      </c>
      <c r="D24" s="164"/>
      <c r="E24" s="44"/>
      <c r="F24" s="44"/>
      <c r="G24" s="44">
        <v>2</v>
      </c>
      <c r="H24" s="44">
        <v>6</v>
      </c>
      <c r="I24" s="165">
        <v>13.4</v>
      </c>
      <c r="J24" s="166">
        <f t="shared" si="0"/>
        <v>36.4</v>
      </c>
      <c r="K24" s="41">
        <v>35.4</v>
      </c>
      <c r="L24" s="211">
        <v>15</v>
      </c>
    </row>
    <row r="25" spans="1:12" ht="11.25" customHeight="1">
      <c r="A25" s="172">
        <v>3326</v>
      </c>
      <c r="B25" s="31" t="s">
        <v>81</v>
      </c>
      <c r="C25" s="163"/>
      <c r="D25" s="164"/>
      <c r="E25" s="44"/>
      <c r="F25" s="44">
        <v>2</v>
      </c>
      <c r="G25" s="44"/>
      <c r="H25" s="44"/>
      <c r="I25" s="165"/>
      <c r="J25" s="166">
        <f>SUM(C25:I25)</f>
        <v>2</v>
      </c>
      <c r="K25" s="41">
        <v>1.9</v>
      </c>
      <c r="L25" s="212">
        <v>32</v>
      </c>
    </row>
    <row r="26" spans="1:12" ht="11.25" customHeight="1">
      <c r="A26" s="162">
        <v>3330</v>
      </c>
      <c r="B26" s="31" t="s">
        <v>82</v>
      </c>
      <c r="C26" s="163">
        <f>'[1]Výdaje'!K25</f>
        <v>170</v>
      </c>
      <c r="D26" s="164"/>
      <c r="E26" s="44">
        <v>60</v>
      </c>
      <c r="F26" s="44">
        <v>30</v>
      </c>
      <c r="G26" s="45">
        <v>-180</v>
      </c>
      <c r="H26" s="45"/>
      <c r="I26" s="165">
        <v>5</v>
      </c>
      <c r="J26" s="173">
        <f t="shared" si="0"/>
        <v>85</v>
      </c>
      <c r="K26" s="41">
        <v>85</v>
      </c>
      <c r="L26" s="212">
        <v>460.7</v>
      </c>
    </row>
    <row r="27" spans="1:12" ht="11.25" customHeight="1">
      <c r="A27" s="162">
        <v>3341</v>
      </c>
      <c r="B27" s="31" t="s">
        <v>83</v>
      </c>
      <c r="C27" s="163">
        <f>'[1]Výdaje'!K26</f>
        <v>30</v>
      </c>
      <c r="D27" s="164"/>
      <c r="E27" s="44"/>
      <c r="F27" s="44"/>
      <c r="G27" s="45">
        <v>-15</v>
      </c>
      <c r="H27" s="45">
        <v>-9</v>
      </c>
      <c r="I27" s="165"/>
      <c r="J27" s="166">
        <f t="shared" si="0"/>
        <v>6</v>
      </c>
      <c r="K27" s="41">
        <v>5.9</v>
      </c>
      <c r="L27" s="213">
        <v>10</v>
      </c>
    </row>
    <row r="28" spans="1:12" ht="11.25" customHeight="1">
      <c r="A28" s="162">
        <v>3349</v>
      </c>
      <c r="B28" s="31" t="s">
        <v>84</v>
      </c>
      <c r="C28" s="163">
        <f>'[1]Výdaje'!K27</f>
        <v>50</v>
      </c>
      <c r="D28" s="164"/>
      <c r="E28" s="44"/>
      <c r="F28" s="44"/>
      <c r="G28" s="45">
        <v>-8</v>
      </c>
      <c r="H28" s="44">
        <v>3</v>
      </c>
      <c r="I28" s="165"/>
      <c r="J28" s="166">
        <f t="shared" si="0"/>
        <v>45</v>
      </c>
      <c r="K28" s="41">
        <v>44.3</v>
      </c>
      <c r="L28" s="212">
        <v>45</v>
      </c>
    </row>
    <row r="29" spans="1:12" ht="11.25" customHeight="1">
      <c r="A29" s="162">
        <v>3392</v>
      </c>
      <c r="B29" s="31" t="s">
        <v>34</v>
      </c>
      <c r="C29" s="163">
        <f>'[1]Výdaje'!K28</f>
        <v>770</v>
      </c>
      <c r="D29" s="164"/>
      <c r="E29" s="44"/>
      <c r="F29" s="44"/>
      <c r="G29" s="44"/>
      <c r="H29" s="45">
        <v>-75</v>
      </c>
      <c r="I29" s="165">
        <v>8.8</v>
      </c>
      <c r="J29" s="166">
        <f t="shared" si="0"/>
        <v>703.8</v>
      </c>
      <c r="K29" s="41">
        <v>697.3</v>
      </c>
      <c r="L29" s="212">
        <v>750</v>
      </c>
    </row>
    <row r="30" spans="1:12" ht="11.25" customHeight="1">
      <c r="A30" s="162">
        <v>3399</v>
      </c>
      <c r="B30" s="31" t="s">
        <v>85</v>
      </c>
      <c r="C30" s="163">
        <f>'[1]Výdaje'!K29</f>
        <v>90</v>
      </c>
      <c r="D30" s="164"/>
      <c r="E30" s="44"/>
      <c r="F30" s="44"/>
      <c r="G30" s="44"/>
      <c r="H30" s="45">
        <v>-9</v>
      </c>
      <c r="I30" s="165"/>
      <c r="J30" s="166">
        <f t="shared" si="0"/>
        <v>81</v>
      </c>
      <c r="K30" s="41">
        <v>80.1</v>
      </c>
      <c r="L30" s="212">
        <v>80</v>
      </c>
    </row>
    <row r="31" spans="1:12" ht="11.25" customHeight="1">
      <c r="A31" s="162">
        <v>3419</v>
      </c>
      <c r="B31" s="31" t="s">
        <v>86</v>
      </c>
      <c r="C31" s="163">
        <v>110</v>
      </c>
      <c r="D31" s="164"/>
      <c r="E31" s="44"/>
      <c r="F31" s="44"/>
      <c r="G31" s="44"/>
      <c r="H31" s="44"/>
      <c r="I31" s="165">
        <v>28.38</v>
      </c>
      <c r="J31" s="166">
        <f t="shared" si="0"/>
        <v>138.38</v>
      </c>
      <c r="K31" s="41">
        <v>138.6</v>
      </c>
      <c r="L31" s="211">
        <v>350</v>
      </c>
    </row>
    <row r="32" spans="1:12" ht="11.25" customHeight="1">
      <c r="A32" s="162">
        <v>3421</v>
      </c>
      <c r="B32" s="31" t="s">
        <v>87</v>
      </c>
      <c r="C32" s="163">
        <f>'[1]Výdaje'!K32</f>
        <v>245</v>
      </c>
      <c r="D32" s="164"/>
      <c r="E32" s="44"/>
      <c r="F32" s="45"/>
      <c r="G32" s="45">
        <v>-100</v>
      </c>
      <c r="H32" s="45">
        <v>-7</v>
      </c>
      <c r="I32" s="165">
        <v>2</v>
      </c>
      <c r="J32" s="166">
        <f t="shared" si="0"/>
        <v>140</v>
      </c>
      <c r="K32" s="41">
        <v>139</v>
      </c>
      <c r="L32" s="213">
        <v>50</v>
      </c>
    </row>
    <row r="33" spans="1:12" ht="11.25" customHeight="1">
      <c r="A33" s="172">
        <v>3429</v>
      </c>
      <c r="B33" s="174" t="s">
        <v>88</v>
      </c>
      <c r="C33" s="163">
        <f>'[1]Výdaje'!K33</f>
        <v>40</v>
      </c>
      <c r="D33" s="164"/>
      <c r="E33" s="44"/>
      <c r="F33" s="44"/>
      <c r="G33" s="45">
        <v>-40</v>
      </c>
      <c r="H33" s="45"/>
      <c r="I33" s="165">
        <v>5.24</v>
      </c>
      <c r="J33" s="166">
        <f t="shared" si="0"/>
        <v>5.24</v>
      </c>
      <c r="K33" s="41">
        <v>5.8</v>
      </c>
      <c r="L33" s="213">
        <v>100</v>
      </c>
    </row>
    <row r="34" spans="1:12" ht="11.25" customHeight="1">
      <c r="A34" s="162"/>
      <c r="B34" s="31" t="s">
        <v>89</v>
      </c>
      <c r="C34" s="163">
        <f>'[1]Výdaje'!K34</f>
        <v>85</v>
      </c>
      <c r="D34" s="164"/>
      <c r="E34" s="44"/>
      <c r="F34" s="44">
        <v>53</v>
      </c>
      <c r="G34" s="44">
        <v>22</v>
      </c>
      <c r="H34" s="44">
        <v>17</v>
      </c>
      <c r="I34" s="165"/>
      <c r="J34" s="166">
        <f t="shared" si="0"/>
        <v>177</v>
      </c>
      <c r="K34" s="41">
        <v>175.7</v>
      </c>
      <c r="L34" s="212">
        <v>150</v>
      </c>
    </row>
    <row r="35" spans="1:12" ht="11.25" customHeight="1">
      <c r="A35" s="162" t="s">
        <v>72</v>
      </c>
      <c r="B35" s="31" t="s">
        <v>90</v>
      </c>
      <c r="C35" s="163">
        <f>'[1]Výdaje'!K52</f>
        <v>30</v>
      </c>
      <c r="D35" s="164"/>
      <c r="E35" s="44"/>
      <c r="F35" s="44"/>
      <c r="G35" s="44"/>
      <c r="H35" s="44">
        <v>1</v>
      </c>
      <c r="I35" s="165"/>
      <c r="J35" s="166">
        <f t="shared" si="0"/>
        <v>31</v>
      </c>
      <c r="K35" s="41">
        <v>30.6</v>
      </c>
      <c r="L35" s="212">
        <v>30</v>
      </c>
    </row>
    <row r="36" spans="1:12" ht="11.25" customHeight="1">
      <c r="A36" s="162"/>
      <c r="B36" s="31" t="s">
        <v>91</v>
      </c>
      <c r="C36" s="163"/>
      <c r="D36" s="164"/>
      <c r="E36" s="44"/>
      <c r="F36" s="44"/>
      <c r="G36" s="44"/>
      <c r="H36" s="44"/>
      <c r="I36" s="165"/>
      <c r="J36" s="166"/>
      <c r="K36" s="41"/>
      <c r="L36" s="212">
        <v>45</v>
      </c>
    </row>
    <row r="37" spans="1:12" ht="11.25" customHeight="1">
      <c r="A37" s="162">
        <v>3522</v>
      </c>
      <c r="B37" s="31" t="s">
        <v>92</v>
      </c>
      <c r="C37" s="163"/>
      <c r="D37" s="164"/>
      <c r="E37" s="44"/>
      <c r="F37" s="44"/>
      <c r="G37" s="44"/>
      <c r="H37" s="44"/>
      <c r="I37" s="165"/>
      <c r="J37" s="166"/>
      <c r="K37" s="41"/>
      <c r="L37" s="213">
        <v>10</v>
      </c>
    </row>
    <row r="38" spans="1:12" ht="11.25" customHeight="1">
      <c r="A38" s="162">
        <v>3612</v>
      </c>
      <c r="B38" s="31" t="s">
        <v>93</v>
      </c>
      <c r="C38" s="163">
        <f>'[1]Výdaje'!K37</f>
        <v>550</v>
      </c>
      <c r="D38" s="164"/>
      <c r="E38" s="44"/>
      <c r="F38" s="44"/>
      <c r="G38" s="44"/>
      <c r="H38" s="44">
        <v>451</v>
      </c>
      <c r="I38" s="165"/>
      <c r="J38" s="166">
        <f t="shared" si="0"/>
        <v>1001</v>
      </c>
      <c r="K38" s="41">
        <v>1001</v>
      </c>
      <c r="L38" s="213">
        <v>2140</v>
      </c>
    </row>
    <row r="39" spans="1:12" ht="11.25" customHeight="1">
      <c r="A39" s="162"/>
      <c r="B39" s="31" t="s">
        <v>94</v>
      </c>
      <c r="C39" s="163">
        <v>650</v>
      </c>
      <c r="D39" s="164"/>
      <c r="E39" s="44"/>
      <c r="F39" s="44"/>
      <c r="G39" s="44"/>
      <c r="H39" s="45">
        <v>-500</v>
      </c>
      <c r="I39" s="165"/>
      <c r="J39" s="166">
        <f t="shared" si="0"/>
        <v>150</v>
      </c>
      <c r="K39" s="41">
        <v>148</v>
      </c>
      <c r="L39" s="213">
        <v>640</v>
      </c>
    </row>
    <row r="40" spans="1:12" ht="11.25" customHeight="1">
      <c r="A40" s="162">
        <v>3613</v>
      </c>
      <c r="B40" s="31" t="s">
        <v>95</v>
      </c>
      <c r="C40" s="163">
        <f>'[1]Výdaje'!K39</f>
        <v>150</v>
      </c>
      <c r="D40" s="164">
        <v>20.6</v>
      </c>
      <c r="E40" s="44"/>
      <c r="F40" s="44"/>
      <c r="G40" s="44"/>
      <c r="H40" s="44"/>
      <c r="I40" s="165"/>
      <c r="J40" s="166">
        <f t="shared" si="0"/>
        <v>170.6</v>
      </c>
      <c r="K40" s="41">
        <v>167.5</v>
      </c>
      <c r="L40" s="212">
        <v>100</v>
      </c>
    </row>
    <row r="41" spans="1:12" ht="11.25" customHeight="1">
      <c r="A41" s="162">
        <v>3631</v>
      </c>
      <c r="B41" s="31" t="s">
        <v>96</v>
      </c>
      <c r="C41" s="163">
        <f>'[1]Výdaje'!K40</f>
        <v>350</v>
      </c>
      <c r="D41" s="164"/>
      <c r="E41" s="44"/>
      <c r="F41" s="44">
        <v>16</v>
      </c>
      <c r="G41" s="44">
        <v>120</v>
      </c>
      <c r="H41" s="44">
        <v>59</v>
      </c>
      <c r="I41" s="165"/>
      <c r="J41" s="166">
        <f t="shared" si="0"/>
        <v>545</v>
      </c>
      <c r="K41" s="41">
        <v>544.2</v>
      </c>
      <c r="L41" s="213">
        <v>900</v>
      </c>
    </row>
    <row r="42" spans="1:14" ht="11.25" customHeight="1">
      <c r="A42" s="162">
        <v>3632</v>
      </c>
      <c r="B42" s="31" t="s">
        <v>97</v>
      </c>
      <c r="C42" s="163">
        <f>'[1]Výdaje'!K41</f>
        <v>60</v>
      </c>
      <c r="D42" s="164"/>
      <c r="E42" s="44"/>
      <c r="F42" s="45">
        <v>-50</v>
      </c>
      <c r="G42" s="45"/>
      <c r="H42" s="45">
        <v>-4</v>
      </c>
      <c r="I42" s="165"/>
      <c r="J42" s="166">
        <f t="shared" si="0"/>
        <v>6</v>
      </c>
      <c r="K42" s="41">
        <v>6</v>
      </c>
      <c r="L42" s="213">
        <v>60</v>
      </c>
      <c r="N42" s="86"/>
    </row>
    <row r="43" spans="1:12" ht="11.25" customHeight="1">
      <c r="A43" s="162">
        <v>3633</v>
      </c>
      <c r="B43" s="31" t="s">
        <v>98</v>
      </c>
      <c r="C43" s="163">
        <f>'[1]Výdaje'!K42</f>
        <v>2322</v>
      </c>
      <c r="D43" s="164"/>
      <c r="E43" s="44"/>
      <c r="F43" s="44">
        <v>560</v>
      </c>
      <c r="G43" s="45">
        <v>-200</v>
      </c>
      <c r="H43" s="45">
        <v>-277</v>
      </c>
      <c r="I43" s="165"/>
      <c r="J43" s="166">
        <f t="shared" si="0"/>
        <v>2405</v>
      </c>
      <c r="K43" s="41">
        <v>2404.5</v>
      </c>
      <c r="L43" s="213">
        <v>686</v>
      </c>
    </row>
    <row r="44" spans="1:12" ht="11.25" customHeight="1">
      <c r="A44" s="162">
        <v>3635</v>
      </c>
      <c r="B44" s="31" t="s">
        <v>99</v>
      </c>
      <c r="C44" s="163"/>
      <c r="D44" s="164"/>
      <c r="E44" s="44"/>
      <c r="F44" s="44"/>
      <c r="G44" s="45"/>
      <c r="H44" s="45"/>
      <c r="I44" s="165"/>
      <c r="J44" s="166"/>
      <c r="K44" s="41"/>
      <c r="L44" s="213">
        <v>85</v>
      </c>
    </row>
    <row r="45" spans="1:12" ht="11.25" customHeight="1">
      <c r="A45" s="162">
        <v>3636</v>
      </c>
      <c r="B45" s="31" t="s">
        <v>100</v>
      </c>
      <c r="C45" s="163"/>
      <c r="D45" s="164"/>
      <c r="E45" s="44"/>
      <c r="F45" s="44"/>
      <c r="G45" s="45"/>
      <c r="H45" s="45"/>
      <c r="I45" s="165"/>
      <c r="J45" s="166"/>
      <c r="K45" s="41"/>
      <c r="L45" s="213">
        <v>97</v>
      </c>
    </row>
    <row r="46" spans="1:12" ht="11.25" customHeight="1">
      <c r="A46" s="162">
        <v>3639</v>
      </c>
      <c r="B46" s="31" t="s">
        <v>101</v>
      </c>
      <c r="C46" s="163">
        <f>'[1]Výdaje'!K44</f>
        <v>1000</v>
      </c>
      <c r="D46" s="164"/>
      <c r="E46" s="44"/>
      <c r="F46" s="44">
        <v>336</v>
      </c>
      <c r="G46" s="44"/>
      <c r="H46" s="44">
        <v>35</v>
      </c>
      <c r="I46" s="165"/>
      <c r="J46" s="166">
        <f t="shared" si="0"/>
        <v>1371</v>
      </c>
      <c r="K46" s="41">
        <v>1364.5</v>
      </c>
      <c r="L46" s="213">
        <v>600</v>
      </c>
    </row>
    <row r="47" spans="1:12" ht="11.25" customHeight="1">
      <c r="A47" s="162">
        <v>3722</v>
      </c>
      <c r="B47" s="31" t="s">
        <v>102</v>
      </c>
      <c r="C47" s="163">
        <f>'[1]Výdaje'!K45</f>
        <v>1300</v>
      </c>
      <c r="D47" s="164"/>
      <c r="E47" s="44"/>
      <c r="F47" s="44"/>
      <c r="G47" s="44"/>
      <c r="H47" s="45">
        <v>-10</v>
      </c>
      <c r="I47" s="165"/>
      <c r="J47" s="166">
        <f t="shared" si="0"/>
        <v>1290</v>
      </c>
      <c r="K47" s="41">
        <v>1288.3</v>
      </c>
      <c r="L47" s="212">
        <v>1580</v>
      </c>
    </row>
    <row r="48" spans="1:12" ht="11.25" customHeight="1">
      <c r="A48" s="162">
        <v>3729</v>
      </c>
      <c r="B48" s="31" t="s">
        <v>103</v>
      </c>
      <c r="C48" s="163">
        <f>'[1]Výdaje'!K46</f>
        <v>40</v>
      </c>
      <c r="D48" s="164"/>
      <c r="E48" s="44"/>
      <c r="F48" s="45">
        <v>-40</v>
      </c>
      <c r="G48" s="45"/>
      <c r="H48" s="45"/>
      <c r="I48" s="165"/>
      <c r="J48" s="166">
        <f t="shared" si="0"/>
        <v>0</v>
      </c>
      <c r="K48" s="41">
        <v>0</v>
      </c>
      <c r="L48" s="213">
        <v>10</v>
      </c>
    </row>
    <row r="49" spans="1:12" ht="11.25" customHeight="1" thickBot="1">
      <c r="A49" s="175">
        <v>3741</v>
      </c>
      <c r="B49" s="176" t="s">
        <v>104</v>
      </c>
      <c r="C49" s="177">
        <f>'[1]Výdaje'!K47</f>
        <v>3</v>
      </c>
      <c r="D49" s="178"/>
      <c r="E49" s="179"/>
      <c r="F49" s="180"/>
      <c r="G49" s="179"/>
      <c r="H49" s="179"/>
      <c r="I49" s="181"/>
      <c r="J49" s="182">
        <f t="shared" si="0"/>
        <v>3</v>
      </c>
      <c r="K49" s="183">
        <v>3</v>
      </c>
      <c r="L49" s="214">
        <v>3</v>
      </c>
    </row>
    <row r="50" spans="1:12" ht="11.25" customHeight="1" thickTop="1">
      <c r="A50" s="172">
        <v>3742</v>
      </c>
      <c r="B50" s="174" t="s">
        <v>105</v>
      </c>
      <c r="C50" s="184">
        <f>'[1]Výdaje'!K48</f>
        <v>4</v>
      </c>
      <c r="D50" s="178"/>
      <c r="E50" s="185"/>
      <c r="F50" s="185"/>
      <c r="G50" s="185"/>
      <c r="H50" s="185"/>
      <c r="I50" s="131"/>
      <c r="J50" s="186">
        <f t="shared" si="0"/>
        <v>4</v>
      </c>
      <c r="K50" s="56">
        <v>4</v>
      </c>
      <c r="L50" s="214">
        <v>4</v>
      </c>
    </row>
    <row r="51" spans="1:12" ht="11.25" customHeight="1">
      <c r="A51" s="127">
        <v>3745</v>
      </c>
      <c r="B51" s="59" t="s">
        <v>106</v>
      </c>
      <c r="C51" s="187">
        <f>'[1]Výdaje'!K49</f>
        <v>100</v>
      </c>
      <c r="D51" s="164"/>
      <c r="E51" s="44"/>
      <c r="F51" s="44">
        <v>15</v>
      </c>
      <c r="G51" s="44">
        <v>15</v>
      </c>
      <c r="H51" s="44">
        <v>4</v>
      </c>
      <c r="I51" s="132"/>
      <c r="J51" s="166">
        <f t="shared" si="0"/>
        <v>134</v>
      </c>
      <c r="K51" s="41">
        <v>133.5</v>
      </c>
      <c r="L51" s="212">
        <v>150</v>
      </c>
    </row>
    <row r="52" spans="1:12" ht="11.25" customHeight="1">
      <c r="A52" s="168">
        <v>4333</v>
      </c>
      <c r="B52" s="169" t="s">
        <v>107</v>
      </c>
      <c r="C52" s="188">
        <v>9</v>
      </c>
      <c r="D52" s="157"/>
      <c r="E52" s="158"/>
      <c r="F52" s="158"/>
      <c r="G52" s="158"/>
      <c r="H52" s="158"/>
      <c r="I52" s="159"/>
      <c r="J52" s="189">
        <v>9</v>
      </c>
      <c r="K52" s="190">
        <v>9</v>
      </c>
      <c r="L52" s="210">
        <v>9</v>
      </c>
    </row>
    <row r="53" spans="1:12" ht="11.25" customHeight="1">
      <c r="A53" s="168">
        <v>4351</v>
      </c>
      <c r="B53" s="31" t="s">
        <v>108</v>
      </c>
      <c r="C53" s="188">
        <v>250</v>
      </c>
      <c r="D53" s="164"/>
      <c r="E53" s="44"/>
      <c r="F53" s="44">
        <v>100</v>
      </c>
      <c r="G53" s="44">
        <v>33</v>
      </c>
      <c r="H53" s="44">
        <v>5</v>
      </c>
      <c r="I53" s="165"/>
      <c r="J53" s="166">
        <f t="shared" si="0"/>
        <v>388</v>
      </c>
      <c r="K53" s="41">
        <v>388.1</v>
      </c>
      <c r="L53" s="211">
        <v>400</v>
      </c>
    </row>
    <row r="54" spans="1:12" ht="11.25" customHeight="1">
      <c r="A54" s="172">
        <v>4356</v>
      </c>
      <c r="B54" s="174" t="s">
        <v>109</v>
      </c>
      <c r="C54" s="163">
        <v>8</v>
      </c>
      <c r="D54" s="164"/>
      <c r="E54" s="44"/>
      <c r="F54" s="44"/>
      <c r="G54" s="44"/>
      <c r="H54" s="44"/>
      <c r="I54" s="165"/>
      <c r="J54" s="166">
        <f>SUM(C54:I54)</f>
        <v>8</v>
      </c>
      <c r="K54" s="41">
        <v>8</v>
      </c>
      <c r="L54" s="211">
        <v>8</v>
      </c>
    </row>
    <row r="55" spans="1:12" ht="11.25" customHeight="1">
      <c r="A55" s="162">
        <v>4359</v>
      </c>
      <c r="B55" s="31" t="s">
        <v>42</v>
      </c>
      <c r="C55" s="163">
        <v>50</v>
      </c>
      <c r="D55" s="164"/>
      <c r="E55" s="44"/>
      <c r="F55" s="44">
        <v>25</v>
      </c>
      <c r="G55" s="44">
        <v>10</v>
      </c>
      <c r="H55" s="44"/>
      <c r="I55" s="165"/>
      <c r="J55" s="166">
        <f t="shared" si="0"/>
        <v>85</v>
      </c>
      <c r="K55" s="41">
        <v>82.7</v>
      </c>
      <c r="L55" s="212">
        <v>90</v>
      </c>
    </row>
    <row r="56" spans="1:12" ht="11.25" customHeight="1">
      <c r="A56" s="162">
        <v>5512</v>
      </c>
      <c r="B56" s="31" t="s">
        <v>110</v>
      </c>
      <c r="C56" s="163">
        <f>'[1]Výdaje'!K55</f>
        <v>210</v>
      </c>
      <c r="D56" s="164">
        <v>37.8</v>
      </c>
      <c r="E56" s="44"/>
      <c r="F56" s="44">
        <v>505</v>
      </c>
      <c r="G56" s="45">
        <v>-505</v>
      </c>
      <c r="H56" s="45">
        <v>-41</v>
      </c>
      <c r="I56" s="165">
        <v>23.5</v>
      </c>
      <c r="J56" s="166">
        <f t="shared" si="0"/>
        <v>230.29999999999995</v>
      </c>
      <c r="K56" s="41">
        <v>225.4</v>
      </c>
      <c r="L56" s="212">
        <v>282</v>
      </c>
    </row>
    <row r="57" spans="1:12" ht="11.25" customHeight="1">
      <c r="A57" s="162">
        <v>6112</v>
      </c>
      <c r="B57" s="31" t="s">
        <v>111</v>
      </c>
      <c r="C57" s="163">
        <f>'[1]Výdaje'!K56</f>
        <v>1750</v>
      </c>
      <c r="D57" s="164"/>
      <c r="E57" s="44"/>
      <c r="F57" s="44"/>
      <c r="G57" s="44"/>
      <c r="H57" s="45">
        <v>-36</v>
      </c>
      <c r="I57" s="165">
        <v>37.2</v>
      </c>
      <c r="J57" s="166">
        <f t="shared" si="0"/>
        <v>1751.2</v>
      </c>
      <c r="K57" s="41">
        <v>1751.6</v>
      </c>
      <c r="L57" s="212">
        <v>1450</v>
      </c>
    </row>
    <row r="58" spans="1:12" ht="11.25" customHeight="1">
      <c r="A58" s="162">
        <v>6171</v>
      </c>
      <c r="B58" s="31" t="s">
        <v>121</v>
      </c>
      <c r="C58" s="163">
        <v>3100</v>
      </c>
      <c r="D58" s="164"/>
      <c r="E58" s="44"/>
      <c r="F58" s="44"/>
      <c r="G58" s="44"/>
      <c r="H58" s="45">
        <v>-180</v>
      </c>
      <c r="I58" s="165">
        <v>2.9</v>
      </c>
      <c r="J58" s="166">
        <f t="shared" si="0"/>
        <v>2922.9</v>
      </c>
      <c r="K58" s="41">
        <v>2923.1</v>
      </c>
      <c r="L58" s="213">
        <v>3050</v>
      </c>
    </row>
    <row r="59" spans="1:12" ht="11.25" customHeight="1">
      <c r="A59" s="172">
        <v>6310</v>
      </c>
      <c r="B59" s="174" t="s">
        <v>112</v>
      </c>
      <c r="C59" s="163">
        <f>'[1]Výdaje'!K60</f>
        <v>455</v>
      </c>
      <c r="D59" s="164"/>
      <c r="E59" s="44"/>
      <c r="F59" s="45">
        <v>-57</v>
      </c>
      <c r="G59" s="45"/>
      <c r="H59" s="45">
        <v>-27.5</v>
      </c>
      <c r="I59" s="165"/>
      <c r="J59" s="166">
        <f t="shared" si="0"/>
        <v>370.5</v>
      </c>
      <c r="K59" s="41">
        <v>369.2</v>
      </c>
      <c r="L59" s="212">
        <v>250</v>
      </c>
    </row>
    <row r="60" spans="1:12" ht="11.25" customHeight="1">
      <c r="A60" s="191">
        <v>6320</v>
      </c>
      <c r="B60" s="49" t="s">
        <v>113</v>
      </c>
      <c r="C60" s="163">
        <f>'[1]Výdaje'!K61</f>
        <v>120</v>
      </c>
      <c r="D60" s="164"/>
      <c r="E60" s="44"/>
      <c r="F60" s="44"/>
      <c r="G60" s="44"/>
      <c r="H60" s="44"/>
      <c r="I60" s="165"/>
      <c r="J60" s="166">
        <f t="shared" si="0"/>
        <v>120</v>
      </c>
      <c r="K60" s="41">
        <v>120.2</v>
      </c>
      <c r="L60" s="212">
        <v>120</v>
      </c>
    </row>
    <row r="61" spans="1:12" ht="11.25" customHeight="1">
      <c r="A61" s="191">
        <v>6330</v>
      </c>
      <c r="B61" s="49" t="s">
        <v>114</v>
      </c>
      <c r="C61" s="163">
        <f>'[1]Výdaje'!K62</f>
        <v>200</v>
      </c>
      <c r="D61" s="192">
        <v>-10</v>
      </c>
      <c r="E61" s="45"/>
      <c r="F61" s="45"/>
      <c r="G61" s="44">
        <v>664</v>
      </c>
      <c r="H61" s="44">
        <v>7.5</v>
      </c>
      <c r="I61" s="165"/>
      <c r="J61" s="166">
        <f t="shared" si="0"/>
        <v>861.5</v>
      </c>
      <c r="K61" s="41">
        <v>860.9</v>
      </c>
      <c r="L61" s="213">
        <v>200</v>
      </c>
    </row>
    <row r="62" spans="1:12" ht="11.25" customHeight="1">
      <c r="A62" s="162">
        <v>6399</v>
      </c>
      <c r="B62" s="31" t="s">
        <v>115</v>
      </c>
      <c r="C62" s="163">
        <f>'[1]Výdaje'!K63</f>
        <v>750</v>
      </c>
      <c r="D62" s="164"/>
      <c r="E62" s="193">
        <v>-267.4</v>
      </c>
      <c r="F62" s="193"/>
      <c r="G62" s="193"/>
      <c r="H62" s="193"/>
      <c r="I62" s="193"/>
      <c r="J62" s="166">
        <f t="shared" si="0"/>
        <v>482.6</v>
      </c>
      <c r="K62" s="41">
        <v>482.6</v>
      </c>
      <c r="L62" s="212">
        <v>750</v>
      </c>
    </row>
    <row r="63" spans="1:12" ht="11.25" customHeight="1">
      <c r="A63" s="162">
        <v>6409</v>
      </c>
      <c r="B63" s="31" t="s">
        <v>116</v>
      </c>
      <c r="C63" s="194">
        <v>300</v>
      </c>
      <c r="D63" s="164"/>
      <c r="E63" s="44"/>
      <c r="F63" s="44"/>
      <c r="G63" s="44"/>
      <c r="H63" s="45">
        <v>-171.58</v>
      </c>
      <c r="I63" s="193">
        <v>-128.42</v>
      </c>
      <c r="J63" s="166">
        <f t="shared" si="0"/>
        <v>0</v>
      </c>
      <c r="K63" s="41">
        <v>0</v>
      </c>
      <c r="L63" s="211">
        <v>300</v>
      </c>
    </row>
    <row r="64" spans="1:12" ht="11.25" customHeight="1" thickBot="1">
      <c r="A64" s="195">
        <v>6409</v>
      </c>
      <c r="B64" s="196" t="s">
        <v>117</v>
      </c>
      <c r="C64" s="197">
        <f>'[1]Výdaje'!K65</f>
        <v>150</v>
      </c>
      <c r="D64" s="198"/>
      <c r="E64" s="199"/>
      <c r="F64" s="199"/>
      <c r="G64" s="199"/>
      <c r="H64" s="200">
        <v>-60</v>
      </c>
      <c r="I64" s="201"/>
      <c r="J64" s="186">
        <f t="shared" si="0"/>
        <v>90</v>
      </c>
      <c r="K64" s="202">
        <v>89.9</v>
      </c>
      <c r="L64" s="215">
        <v>90</v>
      </c>
    </row>
    <row r="65" spans="1:12" ht="15" customHeight="1" thickBot="1" thickTop="1">
      <c r="A65" s="67"/>
      <c r="B65" s="203" t="s">
        <v>118</v>
      </c>
      <c r="C65" s="69">
        <f aca="true" t="shared" si="1" ref="C65:H65">SUM(C6:C49,C50:C64)</f>
        <v>22628</v>
      </c>
      <c r="D65" s="204">
        <f t="shared" si="1"/>
        <v>85.4</v>
      </c>
      <c r="E65" s="205">
        <f t="shared" si="1"/>
        <v>-156.89999999999998</v>
      </c>
      <c r="F65" s="204">
        <f t="shared" si="1"/>
        <v>1791</v>
      </c>
      <c r="G65" s="205">
        <f t="shared" si="1"/>
        <v>-940.5</v>
      </c>
      <c r="H65" s="205">
        <f t="shared" si="1"/>
        <v>-607.58</v>
      </c>
      <c r="I65" s="206">
        <f>SUM(I6:I64)</f>
        <v>-1.9999999999999858</v>
      </c>
      <c r="J65" s="207">
        <f>SUM(J6:J51,J52:J64)</f>
        <v>22797.42</v>
      </c>
      <c r="K65" s="208">
        <f>SUM(K6:K49,K50:K64)</f>
        <v>22751.100000000002</v>
      </c>
      <c r="L65" s="216">
        <f>SUM(L6:L64)</f>
        <v>25314.7</v>
      </c>
    </row>
    <row r="66" ht="13.5" thickTop="1"/>
    <row r="67" ht="12.75">
      <c r="B67" s="209"/>
    </row>
    <row r="68" ht="12.75">
      <c r="I68" s="86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44"/>
  <sheetViews>
    <sheetView tabSelected="1" workbookViewId="0" topLeftCell="A1">
      <selection activeCell="F10" sqref="F10"/>
    </sheetView>
  </sheetViews>
  <sheetFormatPr defaultColWidth="9.140625" defaultRowHeight="12.75"/>
  <cols>
    <col min="2" max="2" width="45.7109375" style="0" customWidth="1"/>
    <col min="3" max="3" width="12.00390625" style="0" customWidth="1"/>
  </cols>
  <sheetData>
    <row r="5" spans="1:3" ht="20.25">
      <c r="A5" s="306" t="s">
        <v>151</v>
      </c>
      <c r="B5" s="307"/>
      <c r="C5" s="307"/>
    </row>
    <row r="6" spans="1:3" ht="15.75">
      <c r="A6" s="308" t="s">
        <v>122</v>
      </c>
      <c r="B6" s="309"/>
      <c r="C6" s="309"/>
    </row>
    <row r="7" spans="1:3" ht="15.75">
      <c r="A7" s="229"/>
      <c r="B7" s="8" t="s">
        <v>59</v>
      </c>
      <c r="C7" s="230"/>
    </row>
    <row r="8" spans="1:3" ht="21" thickBot="1">
      <c r="A8" s="231"/>
      <c r="B8" s="232"/>
      <c r="C8" s="228"/>
    </row>
    <row r="9" spans="1:5" ht="14.25" thickBot="1" thickTop="1">
      <c r="A9" s="233" t="s">
        <v>123</v>
      </c>
      <c r="B9" s="283" t="s">
        <v>3</v>
      </c>
      <c r="C9" s="235" t="s">
        <v>6</v>
      </c>
      <c r="D9" s="234"/>
      <c r="E9" s="234"/>
    </row>
    <row r="10" spans="1:5" ht="12.75">
      <c r="A10" s="282">
        <v>5011</v>
      </c>
      <c r="B10" s="236" t="s">
        <v>124</v>
      </c>
      <c r="C10" s="247">
        <v>1300</v>
      </c>
      <c r="D10" s="237"/>
      <c r="E10" s="237"/>
    </row>
    <row r="11" spans="1:5" ht="12.75">
      <c r="A11" s="238">
        <v>5031</v>
      </c>
      <c r="B11" s="239" t="s">
        <v>125</v>
      </c>
      <c r="C11" s="225">
        <v>338</v>
      </c>
      <c r="D11" s="237"/>
      <c r="E11" s="237"/>
    </row>
    <row r="12" spans="1:5" ht="12.75">
      <c r="A12" s="238">
        <v>5032</v>
      </c>
      <c r="B12" s="239" t="s">
        <v>126</v>
      </c>
      <c r="C12" s="225">
        <v>117</v>
      </c>
      <c r="D12" s="237"/>
      <c r="E12" s="237"/>
    </row>
    <row r="13" spans="1:5" ht="12.75">
      <c r="A13" s="238">
        <v>5038</v>
      </c>
      <c r="B13" s="239" t="s">
        <v>127</v>
      </c>
      <c r="C13" s="225">
        <v>25</v>
      </c>
      <c r="D13" s="237"/>
      <c r="E13" s="237"/>
    </row>
    <row r="14" spans="1:5" ht="12.75">
      <c r="A14" s="238">
        <v>5136</v>
      </c>
      <c r="B14" s="239" t="s">
        <v>128</v>
      </c>
      <c r="C14" s="225">
        <v>25</v>
      </c>
      <c r="D14" s="237"/>
      <c r="E14" s="237"/>
    </row>
    <row r="15" spans="1:5" ht="12.75">
      <c r="A15" s="238">
        <v>5137</v>
      </c>
      <c r="B15" s="239" t="s">
        <v>129</v>
      </c>
      <c r="C15" s="225">
        <v>50</v>
      </c>
      <c r="D15" s="237"/>
      <c r="E15" s="237"/>
    </row>
    <row r="16" spans="1:5" ht="12.75">
      <c r="A16" s="238">
        <v>5139</v>
      </c>
      <c r="B16" s="239" t="s">
        <v>130</v>
      </c>
      <c r="C16" s="225">
        <v>100</v>
      </c>
      <c r="D16" s="237"/>
      <c r="E16" s="237"/>
    </row>
    <row r="17" spans="1:5" ht="12.75">
      <c r="A17" s="238">
        <v>5151</v>
      </c>
      <c r="B17" s="239" t="s">
        <v>131</v>
      </c>
      <c r="C17" s="225">
        <v>5</v>
      </c>
      <c r="D17" s="237"/>
      <c r="E17" s="237"/>
    </row>
    <row r="18" spans="1:5" ht="12.75">
      <c r="A18" s="238">
        <v>5153</v>
      </c>
      <c r="B18" s="239" t="s">
        <v>132</v>
      </c>
      <c r="C18" s="225">
        <v>120</v>
      </c>
      <c r="D18" s="237"/>
      <c r="E18" s="237"/>
    </row>
    <row r="19" spans="1:5" ht="12.75">
      <c r="A19" s="238">
        <v>5154</v>
      </c>
      <c r="B19" s="239" t="s">
        <v>133</v>
      </c>
      <c r="C19" s="225">
        <v>70</v>
      </c>
      <c r="D19" s="237"/>
      <c r="E19" s="237"/>
    </row>
    <row r="20" spans="1:5" ht="12.75">
      <c r="A20" s="238">
        <v>5156</v>
      </c>
      <c r="B20" s="239" t="s">
        <v>134</v>
      </c>
      <c r="C20" s="225">
        <v>60</v>
      </c>
      <c r="D20" s="237"/>
      <c r="E20" s="237"/>
    </row>
    <row r="21" spans="1:5" ht="12.75">
      <c r="A21" s="238">
        <v>5161</v>
      </c>
      <c r="B21" s="239" t="s">
        <v>135</v>
      </c>
      <c r="C21" s="225">
        <v>60</v>
      </c>
      <c r="D21" s="237"/>
      <c r="E21" s="237"/>
    </row>
    <row r="22" spans="1:5" ht="12.75">
      <c r="A22" s="238">
        <v>5162</v>
      </c>
      <c r="B22" s="239" t="s">
        <v>136</v>
      </c>
      <c r="C22" s="225">
        <v>170</v>
      </c>
      <c r="D22" s="237"/>
      <c r="E22" s="237"/>
    </row>
    <row r="23" spans="1:5" ht="12.75">
      <c r="A23" s="238">
        <v>5163</v>
      </c>
      <c r="B23" s="239" t="s">
        <v>137</v>
      </c>
      <c r="C23" s="225">
        <v>28</v>
      </c>
      <c r="D23" s="237"/>
      <c r="E23" s="237"/>
    </row>
    <row r="24" spans="1:5" ht="12.75">
      <c r="A24" s="238">
        <v>5166</v>
      </c>
      <c r="B24" s="239" t="s">
        <v>138</v>
      </c>
      <c r="C24" s="225">
        <v>50</v>
      </c>
      <c r="D24" s="237"/>
      <c r="E24" s="237"/>
    </row>
    <row r="25" spans="1:5" ht="12.75">
      <c r="A25" s="238">
        <v>5167</v>
      </c>
      <c r="B25" s="239" t="s">
        <v>139</v>
      </c>
      <c r="C25" s="225">
        <v>30</v>
      </c>
      <c r="D25" s="237"/>
      <c r="E25" s="237"/>
    </row>
    <row r="26" spans="1:5" ht="12.75">
      <c r="A26" s="238">
        <v>5169</v>
      </c>
      <c r="B26" s="239" t="s">
        <v>140</v>
      </c>
      <c r="C26" s="225">
        <v>167</v>
      </c>
      <c r="D26" s="237"/>
      <c r="E26" s="237"/>
    </row>
    <row r="27" spans="1:5" ht="12.75">
      <c r="A27" s="238">
        <v>5171</v>
      </c>
      <c r="B27" s="239" t="s">
        <v>141</v>
      </c>
      <c r="C27" s="225">
        <v>70</v>
      </c>
      <c r="D27" s="237"/>
      <c r="E27" s="237"/>
    </row>
    <row r="28" spans="1:5" ht="12.75">
      <c r="A28" s="238">
        <v>5172</v>
      </c>
      <c r="B28" s="239" t="s">
        <v>142</v>
      </c>
      <c r="C28" s="225">
        <v>30</v>
      </c>
      <c r="D28" s="237"/>
      <c r="E28" s="237"/>
    </row>
    <row r="29" spans="1:5" ht="12.75">
      <c r="A29" s="238">
        <v>5173</v>
      </c>
      <c r="B29" s="239" t="s">
        <v>143</v>
      </c>
      <c r="C29" s="225">
        <v>10</v>
      </c>
      <c r="D29" s="237"/>
      <c r="E29" s="237"/>
    </row>
    <row r="30" spans="1:5" ht="12.75">
      <c r="A30" s="238">
        <v>5175</v>
      </c>
      <c r="B30" s="239" t="s">
        <v>144</v>
      </c>
      <c r="C30" s="225">
        <v>20</v>
      </c>
      <c r="D30" s="237"/>
      <c r="E30" s="237"/>
    </row>
    <row r="31" spans="1:5" ht="12.75">
      <c r="A31" s="238">
        <v>5194</v>
      </c>
      <c r="B31" s="239" t="s">
        <v>145</v>
      </c>
      <c r="C31" s="225">
        <v>20</v>
      </c>
      <c r="D31" s="237"/>
      <c r="E31" s="237"/>
    </row>
    <row r="32" spans="1:5" ht="12.75">
      <c r="A32" s="238">
        <v>5362</v>
      </c>
      <c r="B32" s="239" t="s">
        <v>146</v>
      </c>
      <c r="C32" s="225">
        <v>10</v>
      </c>
      <c r="D32" s="237"/>
      <c r="E32" s="237"/>
    </row>
    <row r="33" spans="1:5" ht="12.75">
      <c r="A33" s="238">
        <v>5492</v>
      </c>
      <c r="B33" s="239" t="s">
        <v>147</v>
      </c>
      <c r="C33" s="225">
        <v>25</v>
      </c>
      <c r="D33" s="237"/>
      <c r="E33" s="237"/>
    </row>
    <row r="34" spans="1:5" ht="12.75">
      <c r="A34" s="240">
        <v>5499</v>
      </c>
      <c r="B34" s="239" t="s">
        <v>148</v>
      </c>
      <c r="C34" s="225">
        <v>100</v>
      </c>
      <c r="D34" s="237"/>
      <c r="E34" s="237"/>
    </row>
    <row r="35" spans="1:5" ht="13.5" thickBot="1">
      <c r="A35" s="241">
        <v>6121</v>
      </c>
      <c r="B35" s="242" t="s">
        <v>149</v>
      </c>
      <c r="C35" s="248">
        <v>50</v>
      </c>
      <c r="D35" s="237"/>
      <c r="E35" s="237"/>
    </row>
    <row r="36" spans="1:5" ht="14.25" thickBot="1" thickTop="1">
      <c r="A36" s="243"/>
      <c r="B36" s="244" t="s">
        <v>150</v>
      </c>
      <c r="C36" s="249">
        <f>SUM(C10:C35)</f>
        <v>3050</v>
      </c>
      <c r="D36" s="245"/>
      <c r="E36" s="245"/>
    </row>
    <row r="37" spans="2:5" ht="13.5" thickTop="1">
      <c r="B37" s="246"/>
      <c r="C37" s="245"/>
      <c r="D37" s="245"/>
      <c r="E37" s="245"/>
    </row>
    <row r="39" ht="12.75">
      <c r="B39" s="209"/>
    </row>
    <row r="40" ht="12.75">
      <c r="B40" s="209"/>
    </row>
    <row r="43" spans="1:9" ht="12.75">
      <c r="A43" s="7"/>
      <c r="B43" s="7"/>
      <c r="D43" s="7"/>
      <c r="E43" s="7"/>
      <c r="F43" s="7"/>
      <c r="G43" s="7"/>
      <c r="H43" s="7"/>
      <c r="I43" s="7"/>
    </row>
    <row r="44" spans="1:9" ht="12.75">
      <c r="A44" s="7"/>
      <c r="B44" s="7"/>
      <c r="D44" s="7"/>
      <c r="E44" s="7"/>
      <c r="F44" s="7"/>
      <c r="G44" s="7"/>
      <c r="H44" s="7"/>
      <c r="I44" s="7"/>
    </row>
  </sheetData>
  <mergeCells count="2">
    <mergeCell ref="A5:C5"/>
    <mergeCell ref="A6:C6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5.00390625" style="0" customWidth="1"/>
    <col min="4" max="4" width="68.421875" style="0" customWidth="1"/>
    <col min="5" max="5" width="10.00390625" style="0" customWidth="1"/>
    <col min="6" max="6" width="10.421875" style="0" customWidth="1"/>
  </cols>
  <sheetData>
    <row r="3" ht="12.75">
      <c r="E3" s="250"/>
    </row>
    <row r="4" spans="2:9" ht="12.75">
      <c r="B4" t="s">
        <v>152</v>
      </c>
      <c r="D4" s="251" t="s">
        <v>153</v>
      </c>
      <c r="E4" s="252"/>
      <c r="F4" s="252"/>
      <c r="G4" s="252"/>
      <c r="H4" s="252"/>
      <c r="I4" s="252"/>
    </row>
    <row r="5" spans="4:9" ht="15">
      <c r="D5" s="254" t="s">
        <v>174</v>
      </c>
      <c r="E5" s="252"/>
      <c r="F5" s="253"/>
      <c r="G5" s="252"/>
      <c r="H5" s="252"/>
      <c r="I5" s="252"/>
    </row>
    <row r="6" spans="4:9" ht="15">
      <c r="D6" s="254" t="s">
        <v>173</v>
      </c>
      <c r="E6" s="252"/>
      <c r="F6" s="253"/>
      <c r="G6" s="252"/>
      <c r="H6" s="252"/>
      <c r="I6" s="252"/>
    </row>
    <row r="7" spans="4:9" ht="15">
      <c r="D7" s="254"/>
      <c r="E7" s="252"/>
      <c r="F7" s="253"/>
      <c r="G7" s="252"/>
      <c r="H7" s="252"/>
      <c r="I7" s="252"/>
    </row>
    <row r="8" ht="15">
      <c r="D8" s="254" t="s">
        <v>172</v>
      </c>
    </row>
    <row r="9" ht="12.75">
      <c r="D9" s="8" t="s">
        <v>59</v>
      </c>
    </row>
    <row r="10" spans="1:6" ht="13.5" thickBot="1">
      <c r="A10" s="6"/>
      <c r="B10" s="6"/>
      <c r="C10" s="6"/>
      <c r="D10" s="6"/>
      <c r="E10" s="6"/>
      <c r="F10" s="288"/>
    </row>
    <row r="11" spans="1:6" ht="13.5" customHeight="1" thickBot="1" thickTop="1">
      <c r="A11" s="284" t="s">
        <v>154</v>
      </c>
      <c r="B11" s="285" t="s">
        <v>155</v>
      </c>
      <c r="C11" s="286" t="s">
        <v>156</v>
      </c>
      <c r="D11" s="255" t="s">
        <v>157</v>
      </c>
      <c r="E11" s="287" t="s">
        <v>158</v>
      </c>
      <c r="F11" s="19" t="s">
        <v>6</v>
      </c>
    </row>
    <row r="12" spans="1:6" ht="13.5" customHeight="1">
      <c r="A12" s="256"/>
      <c r="B12" s="257">
        <v>3113</v>
      </c>
      <c r="C12" s="258">
        <v>5331</v>
      </c>
      <c r="D12" s="259" t="s">
        <v>159</v>
      </c>
      <c r="E12" s="260">
        <v>75027712</v>
      </c>
      <c r="F12" s="289">
        <v>2800</v>
      </c>
    </row>
    <row r="13" spans="1:6" ht="13.5" customHeight="1">
      <c r="A13" s="261"/>
      <c r="B13" s="262">
        <v>3114</v>
      </c>
      <c r="C13" s="263">
        <v>5221</v>
      </c>
      <c r="D13" s="264" t="s">
        <v>160</v>
      </c>
      <c r="E13" s="265">
        <v>25844521</v>
      </c>
      <c r="F13" s="289">
        <v>10</v>
      </c>
    </row>
    <row r="14" spans="1:6" ht="13.5" customHeight="1">
      <c r="A14" s="266"/>
      <c r="B14" s="267">
        <v>3419</v>
      </c>
      <c r="C14" s="268">
        <v>5229</v>
      </c>
      <c r="D14" s="269" t="s">
        <v>161</v>
      </c>
      <c r="E14" s="270">
        <v>44808300</v>
      </c>
      <c r="F14" s="290">
        <v>320</v>
      </c>
    </row>
    <row r="15" spans="1:6" ht="13.5" customHeight="1">
      <c r="A15" s="271">
        <v>1</v>
      </c>
      <c r="B15" s="272">
        <v>3429</v>
      </c>
      <c r="C15" s="273">
        <v>5222</v>
      </c>
      <c r="D15" s="274" t="s">
        <v>162</v>
      </c>
      <c r="E15" s="275">
        <v>69581428</v>
      </c>
      <c r="F15" s="291">
        <v>45</v>
      </c>
    </row>
    <row r="16" spans="1:6" ht="13.5" customHeight="1">
      <c r="A16" s="271"/>
      <c r="B16" s="272">
        <v>3429</v>
      </c>
      <c r="C16" s="273">
        <v>5229</v>
      </c>
      <c r="D16" s="274" t="s">
        <v>163</v>
      </c>
      <c r="E16" s="275">
        <v>14614782</v>
      </c>
      <c r="F16" s="291">
        <v>5</v>
      </c>
    </row>
    <row r="17" spans="1:6" ht="13.5" customHeight="1">
      <c r="A17" s="271"/>
      <c r="B17" s="272">
        <v>3429</v>
      </c>
      <c r="C17" s="273">
        <v>5222</v>
      </c>
      <c r="D17" s="274" t="s">
        <v>164</v>
      </c>
      <c r="E17" s="276">
        <v>66741611</v>
      </c>
      <c r="F17" s="291">
        <v>45</v>
      </c>
    </row>
    <row r="18" spans="1:6" ht="13.5" customHeight="1">
      <c r="A18" s="271"/>
      <c r="B18" s="272">
        <v>3522</v>
      </c>
      <c r="C18" s="273">
        <v>5339</v>
      </c>
      <c r="D18" s="274" t="s">
        <v>165</v>
      </c>
      <c r="E18" s="275">
        <v>66183596</v>
      </c>
      <c r="F18" s="291">
        <v>10</v>
      </c>
    </row>
    <row r="19" spans="1:6" ht="13.5" customHeight="1">
      <c r="A19" s="271"/>
      <c r="B19" s="272">
        <v>3741</v>
      </c>
      <c r="C19" s="273">
        <v>5222</v>
      </c>
      <c r="D19" s="274" t="s">
        <v>166</v>
      </c>
      <c r="E19" s="275">
        <v>47657901</v>
      </c>
      <c r="F19" s="291">
        <v>3</v>
      </c>
    </row>
    <row r="20" spans="1:6" ht="13.5" customHeight="1">
      <c r="A20" s="271"/>
      <c r="B20" s="272">
        <v>3742</v>
      </c>
      <c r="C20" s="273">
        <v>5222</v>
      </c>
      <c r="D20" s="274" t="s">
        <v>167</v>
      </c>
      <c r="E20" s="275">
        <v>64627870</v>
      </c>
      <c r="F20" s="292">
        <v>4</v>
      </c>
    </row>
    <row r="21" spans="1:6" ht="13.5" customHeight="1">
      <c r="A21" s="271"/>
      <c r="B21" s="272">
        <v>4319</v>
      </c>
      <c r="C21" s="273">
        <v>5222</v>
      </c>
      <c r="D21" s="274" t="s">
        <v>168</v>
      </c>
      <c r="E21" s="275">
        <v>65471776</v>
      </c>
      <c r="F21" s="292">
        <v>5</v>
      </c>
    </row>
    <row r="22" spans="1:6" ht="13.5" customHeight="1">
      <c r="A22" s="277"/>
      <c r="B22" s="278">
        <v>4333</v>
      </c>
      <c r="C22" s="279">
        <v>5221</v>
      </c>
      <c r="D22" s="280" t="s">
        <v>169</v>
      </c>
      <c r="E22" s="281">
        <v>25851403</v>
      </c>
      <c r="F22" s="293">
        <v>9</v>
      </c>
    </row>
    <row r="23" spans="1:6" ht="13.5" customHeight="1" thickBot="1">
      <c r="A23" s="297"/>
      <c r="B23" s="298">
        <v>4356</v>
      </c>
      <c r="C23" s="299">
        <v>5222</v>
      </c>
      <c r="D23" s="280" t="s">
        <v>170</v>
      </c>
      <c r="E23" s="281">
        <v>66741068</v>
      </c>
      <c r="F23" s="293">
        <v>3</v>
      </c>
    </row>
    <row r="24" spans="1:6" ht="13.5" customHeight="1" thickBot="1" thickTop="1">
      <c r="A24" s="7"/>
      <c r="B24" s="7"/>
      <c r="C24" s="221"/>
      <c r="D24" s="296" t="s">
        <v>171</v>
      </c>
      <c r="E24" s="295"/>
      <c r="F24" s="294">
        <f>SUM(F12:F23)</f>
        <v>3259</v>
      </c>
    </row>
    <row r="25" ht="13.5" thickTop="1">
      <c r="B25" s="7"/>
    </row>
    <row r="27" ht="12.75">
      <c r="D27" s="209"/>
    </row>
    <row r="30" spans="1:6" ht="12.75">
      <c r="A30" s="7"/>
      <c r="B30" s="7"/>
      <c r="F30" s="142"/>
    </row>
    <row r="31" spans="1:2" ht="12.75">
      <c r="A31" s="7"/>
      <c r="B31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Bergerová</cp:lastModifiedBy>
  <dcterms:created xsi:type="dcterms:W3CDTF">1997-01-24T11:07:25Z</dcterms:created>
  <dcterms:modified xsi:type="dcterms:W3CDTF">2008-04-02T13:44:13Z</dcterms:modified>
  <cp:category/>
  <cp:version/>
  <cp:contentType/>
  <cp:contentStatus/>
</cp:coreProperties>
</file>